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ecstarns_nd_gov/Documents/U Drive/Midale/GI-XX/Appendices/"/>
    </mc:Choice>
  </mc:AlternateContent>
  <xr:revisionPtr revIDLastSave="99" documentId="13_ncr:1_{B09369D2-8B4B-4B60-B010-5B1819FD6956}" xr6:coauthVersionLast="47" xr6:coauthVersionMax="47" xr10:uidLastSave="{43D713C6-A078-4404-A2DA-12DAB4C26BA3}"/>
  <bookViews>
    <workbookView xWindow="38985" yWindow="120" windowWidth="30120" windowHeight="15375" xr2:uid="{00000000-000D-0000-FFFF-FFFF00000000}"/>
  </bookViews>
  <sheets>
    <sheet name="COVER PAGE - CHART SOURCE  " sheetId="2" r:id="rId1"/>
    <sheet name="Proppant # per foot vs IP BOPD" sheetId="8" r:id="rId2"/>
    <sheet name="Proppant # per foot vs CUM Oil" sheetId="9" r:id="rId3"/>
    <sheet name="CUM Oil vs Frac Volume" sheetId="3" r:id="rId4"/>
    <sheet name="IP BOPD vs Frac Volume" sheetId="4" r:id="rId5"/>
    <sheet name="IP GOR vs Frac Volume" sheetId="5" r:id="rId6"/>
    <sheet name="CUM Oil vs Proppant Weight" sheetId="6" r:id="rId7"/>
    <sheet name="IP BOPD vs Proppant Weight" sheetId="7" r:id="rId8"/>
    <sheet name="GOR vs # per foot" sheetId="10" r:id="rId9"/>
    <sheet name="WC vs # per foot" sheetId="13" r:id="rId10"/>
    <sheet name="Cum oil vs lateral length" sheetId="22" r:id="rId11"/>
    <sheet name="Cum oil vs max trtmnt prssr" sheetId="23" r:id="rId12"/>
    <sheet name="Source Data for Charts - KEEP" sheetId="12" r:id="rId13"/>
    <sheet name="Data" sheetId="1" r:id="rId14"/>
  </sheets>
  <definedNames>
    <definedName name="_xlnm._FilterDatabase" localSheetId="0" hidden="1">'COVER PAGE - CHART SOURCE  '!$A$1:$AB$1</definedName>
    <definedName name="_xlnm._FilterDatabase" localSheetId="12" hidden="1">'Source Data for Charts - KEEP'!$A$1:$AA$1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2" l="1"/>
  <c r="S3" i="2" l="1"/>
  <c r="V16" i="2" l="1"/>
  <c r="K17" i="2"/>
  <c r="U44" i="12"/>
  <c r="R44" i="12"/>
  <c r="N44" i="12"/>
  <c r="V44" i="12" s="1"/>
  <c r="J44" i="12"/>
  <c r="U43" i="12"/>
  <c r="R43" i="12"/>
  <c r="N43" i="12"/>
  <c r="V43" i="12" s="1"/>
  <c r="J43" i="12"/>
  <c r="U35" i="12"/>
  <c r="R35" i="12"/>
  <c r="N35" i="12"/>
  <c r="V35" i="12" s="1"/>
  <c r="J35" i="12"/>
  <c r="U34" i="12"/>
  <c r="R34" i="12"/>
  <c r="N34" i="12"/>
  <c r="V34" i="12" s="1"/>
  <c r="J34" i="12"/>
  <c r="U33" i="12"/>
  <c r="R33" i="12"/>
  <c r="N33" i="12"/>
  <c r="V33" i="12" s="1"/>
  <c r="J33" i="12"/>
  <c r="U32" i="12"/>
  <c r="R32" i="12"/>
  <c r="N32" i="12"/>
  <c r="V32" i="12" s="1"/>
  <c r="J32" i="12"/>
  <c r="U16" i="12"/>
  <c r="R16" i="12"/>
  <c r="N16" i="12"/>
  <c r="V16" i="12" s="1"/>
  <c r="J16" i="12"/>
  <c r="U15" i="12"/>
  <c r="R15" i="12"/>
  <c r="N15" i="12"/>
  <c r="V15" i="12" s="1"/>
  <c r="J15" i="12"/>
  <c r="U37" i="12"/>
  <c r="R37" i="12"/>
  <c r="N37" i="12"/>
  <c r="V37" i="12" s="1"/>
  <c r="J37" i="12"/>
  <c r="U36" i="12"/>
  <c r="R36" i="12"/>
  <c r="N36" i="12"/>
  <c r="V36" i="12" s="1"/>
  <c r="J36" i="12"/>
  <c r="U31" i="12"/>
  <c r="R31" i="12"/>
  <c r="N31" i="12"/>
  <c r="V31" i="12" s="1"/>
  <c r="J31" i="12"/>
  <c r="U30" i="12"/>
  <c r="R30" i="12"/>
  <c r="N30" i="12"/>
  <c r="V30" i="12" s="1"/>
  <c r="J30" i="12"/>
  <c r="U29" i="12"/>
  <c r="R29" i="12"/>
  <c r="N29" i="12"/>
  <c r="V29" i="12" s="1"/>
  <c r="J29" i="12"/>
  <c r="U28" i="12"/>
  <c r="R28" i="12"/>
  <c r="N28" i="12"/>
  <c r="V28" i="12" s="1"/>
  <c r="J28" i="12"/>
  <c r="V27" i="12"/>
  <c r="U27" i="12"/>
  <c r="R27" i="12"/>
  <c r="N27" i="12"/>
  <c r="J27" i="12"/>
  <c r="U39" i="12"/>
  <c r="R39" i="12"/>
  <c r="N39" i="12"/>
  <c r="V39" i="12" s="1"/>
  <c r="J39" i="12"/>
  <c r="U26" i="12"/>
  <c r="R26" i="12"/>
  <c r="N26" i="12"/>
  <c r="V26" i="12" s="1"/>
  <c r="J26" i="12"/>
  <c r="U25" i="12"/>
  <c r="R25" i="12"/>
  <c r="N25" i="12"/>
  <c r="V25" i="12" s="1"/>
  <c r="J25" i="12"/>
  <c r="U14" i="12"/>
  <c r="R14" i="12"/>
  <c r="N14" i="12"/>
  <c r="V14" i="12" s="1"/>
  <c r="J14" i="12"/>
  <c r="U13" i="12"/>
  <c r="R13" i="12"/>
  <c r="N13" i="12"/>
  <c r="V13" i="12" s="1"/>
  <c r="J13" i="12"/>
  <c r="U24" i="12"/>
  <c r="Q24" i="12"/>
  <c r="R24" i="12" s="1"/>
  <c r="N24" i="12"/>
  <c r="V24" i="12" s="1"/>
  <c r="J24" i="12"/>
  <c r="U23" i="12"/>
  <c r="R23" i="12"/>
  <c r="Q23" i="12"/>
  <c r="N23" i="12"/>
  <c r="V23" i="12" s="1"/>
  <c r="J23" i="12"/>
  <c r="U22" i="12"/>
  <c r="Q22" i="12"/>
  <c r="R22" i="12" s="1"/>
  <c r="N22" i="12"/>
  <c r="V22" i="12" s="1"/>
  <c r="J22" i="12"/>
  <c r="U42" i="12"/>
  <c r="R42" i="12"/>
  <c r="N42" i="12"/>
  <c r="V42" i="12" s="1"/>
  <c r="J42" i="12"/>
  <c r="U21" i="12"/>
  <c r="Q21" i="12"/>
  <c r="R21" i="12" s="1"/>
  <c r="N21" i="12"/>
  <c r="V21" i="12" s="1"/>
  <c r="J21" i="12"/>
  <c r="U20" i="12"/>
  <c r="Q20" i="12"/>
  <c r="R20" i="12" s="1"/>
  <c r="N20" i="12"/>
  <c r="V20" i="12" s="1"/>
  <c r="J20" i="12"/>
  <c r="U9" i="12"/>
  <c r="R9" i="12"/>
  <c r="N9" i="12"/>
  <c r="V9" i="12" s="1"/>
  <c r="J9" i="12"/>
  <c r="U19" i="12"/>
  <c r="Q19" i="12"/>
  <c r="R19" i="12" s="1"/>
  <c r="N19" i="12"/>
  <c r="V19" i="12" s="1"/>
  <c r="J19" i="12"/>
  <c r="Q5" i="12"/>
  <c r="N5" i="12"/>
  <c r="V5" i="12" s="1"/>
  <c r="J5" i="12"/>
  <c r="N12" i="12"/>
  <c r="V12" i="12" s="1"/>
  <c r="J12" i="12"/>
  <c r="N38" i="12"/>
  <c r="V38" i="12" s="1"/>
  <c r="J38" i="12"/>
  <c r="N8" i="12"/>
  <c r="V8" i="12" s="1"/>
  <c r="J8" i="12"/>
  <c r="N7" i="12"/>
  <c r="V7" i="12" s="1"/>
  <c r="J7" i="12"/>
  <c r="N41" i="12"/>
  <c r="V41" i="12" s="1"/>
  <c r="J41" i="12"/>
  <c r="N4" i="12"/>
  <c r="V4" i="12" s="1"/>
  <c r="J4" i="12"/>
  <c r="N17" i="12"/>
  <c r="V17" i="12" s="1"/>
  <c r="J17" i="12"/>
  <c r="N6" i="12"/>
  <c r="V6" i="12" s="1"/>
  <c r="J6" i="12"/>
  <c r="N11" i="12"/>
  <c r="V11" i="12" s="1"/>
  <c r="J11" i="12"/>
  <c r="N40" i="12"/>
  <c r="V40" i="12" s="1"/>
  <c r="J40" i="12"/>
  <c r="V3" i="12"/>
  <c r="N3" i="12"/>
  <c r="J3" i="12"/>
  <c r="N18" i="12"/>
  <c r="V18" i="12" s="1"/>
  <c r="J18" i="12"/>
  <c r="N2" i="12"/>
  <c r="V2" i="12" s="1"/>
  <c r="J2" i="12"/>
  <c r="N10" i="12"/>
  <c r="V10" i="12" s="1"/>
  <c r="J10" i="1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4" i="2"/>
  <c r="K2" i="2"/>
  <c r="S43" i="2"/>
  <c r="S44" i="2"/>
  <c r="S35" i="2"/>
  <c r="S36" i="2"/>
  <c r="S37" i="2"/>
  <c r="S38" i="2"/>
  <c r="S29" i="2"/>
  <c r="S25" i="2"/>
  <c r="S26" i="2"/>
  <c r="S21" i="2"/>
  <c r="S18" i="2"/>
  <c r="V43" i="2"/>
  <c r="V44" i="2"/>
  <c r="V35" i="2"/>
  <c r="V36" i="2"/>
  <c r="V37" i="2"/>
  <c r="V38" i="2"/>
  <c r="V29" i="2"/>
  <c r="V25" i="2"/>
  <c r="V26" i="2"/>
  <c r="V18" i="2"/>
  <c r="V21" i="2"/>
  <c r="O44" i="2"/>
  <c r="W44" i="2" s="1"/>
  <c r="O43" i="2"/>
  <c r="W43" i="2" s="1"/>
  <c r="O38" i="2"/>
  <c r="W38" i="2" s="1"/>
  <c r="O37" i="2"/>
  <c r="W37" i="2" s="1"/>
  <c r="O36" i="2"/>
  <c r="W36" i="2" s="1"/>
  <c r="O35" i="2"/>
  <c r="W35" i="2" s="1"/>
  <c r="O29" i="2"/>
  <c r="W29" i="2" s="1"/>
  <c r="O26" i="2"/>
  <c r="W26" i="2" s="1"/>
  <c r="O25" i="2"/>
  <c r="W25" i="2" s="1"/>
  <c r="O21" i="2"/>
  <c r="W21" i="2" s="1"/>
  <c r="O18" i="2"/>
  <c r="W18" i="2" s="1"/>
  <c r="R16" i="2"/>
  <c r="S16" i="2" s="1"/>
  <c r="O16" i="2"/>
  <c r="W16" i="2" s="1"/>
  <c r="O15" i="2"/>
  <c r="W15" i="2" s="1"/>
  <c r="O14" i="2"/>
  <c r="W14" i="2" s="1"/>
  <c r="O13" i="2"/>
  <c r="W13" i="2" s="1"/>
  <c r="O12" i="2"/>
  <c r="W12" i="2" s="1"/>
  <c r="O11" i="2"/>
  <c r="W11" i="2" s="1"/>
  <c r="O10" i="2"/>
  <c r="W10" i="2" s="1"/>
  <c r="O9" i="2"/>
  <c r="W9" i="2" s="1"/>
  <c r="O8" i="2"/>
  <c r="W8" i="2" s="1"/>
  <c r="O7" i="2"/>
  <c r="W7" i="2" s="1"/>
  <c r="O6" i="2"/>
  <c r="W6" i="2" s="1"/>
  <c r="O5" i="2"/>
  <c r="W5" i="2" s="1"/>
  <c r="O4" i="2"/>
  <c r="W4" i="2" s="1"/>
  <c r="O3" i="2"/>
  <c r="W3" i="2" s="1"/>
  <c r="O2" i="2"/>
  <c r="W2" i="2" s="1"/>
  <c r="V42" i="2"/>
  <c r="S42" i="2"/>
  <c r="O42" i="2"/>
  <c r="W42" i="2" s="1"/>
  <c r="V41" i="2"/>
  <c r="S41" i="2"/>
  <c r="O41" i="2"/>
  <c r="W41" i="2" s="1"/>
  <c r="V40" i="2"/>
  <c r="S40" i="2"/>
  <c r="O40" i="2"/>
  <c r="W40" i="2" s="1"/>
  <c r="V39" i="2"/>
  <c r="S39" i="2"/>
  <c r="O39" i="2"/>
  <c r="W39" i="2" s="1"/>
  <c r="V34" i="2"/>
  <c r="S34" i="2"/>
  <c r="O34" i="2"/>
  <c r="W34" i="2" s="1"/>
  <c r="V33" i="2"/>
  <c r="S33" i="2"/>
  <c r="O33" i="2"/>
  <c r="W33" i="2" s="1"/>
  <c r="V32" i="2"/>
  <c r="S32" i="2"/>
  <c r="O32" i="2"/>
  <c r="W32" i="2" s="1"/>
  <c r="V31" i="2"/>
  <c r="S31" i="2"/>
  <c r="O31" i="2"/>
  <c r="W31" i="2" s="1"/>
  <c r="V30" i="2"/>
  <c r="S30" i="2"/>
  <c r="O30" i="2"/>
  <c r="W30" i="2" s="1"/>
  <c r="V28" i="2"/>
  <c r="S28" i="2"/>
  <c r="O28" i="2"/>
  <c r="W28" i="2" s="1"/>
  <c r="V27" i="2"/>
  <c r="S27" i="2"/>
  <c r="O27" i="2"/>
  <c r="W27" i="2" s="1"/>
  <c r="V24" i="2"/>
  <c r="R24" i="2"/>
  <c r="S24" i="2" s="1"/>
  <c r="O24" i="2"/>
  <c r="W24" i="2" s="1"/>
  <c r="V23" i="2"/>
  <c r="R23" i="2"/>
  <c r="S23" i="2" s="1"/>
  <c r="O23" i="2"/>
  <c r="W23" i="2" s="1"/>
  <c r="V22" i="2"/>
  <c r="R22" i="2"/>
  <c r="S22" i="2" s="1"/>
  <c r="O22" i="2"/>
  <c r="W22" i="2" s="1"/>
  <c r="V20" i="2"/>
  <c r="R20" i="2"/>
  <c r="S20" i="2" s="1"/>
  <c r="O20" i="2"/>
  <c r="W20" i="2" s="1"/>
  <c r="V19" i="2"/>
  <c r="R19" i="2"/>
  <c r="S19" i="2" s="1"/>
  <c r="O19" i="2"/>
  <c r="W19" i="2" s="1"/>
  <c r="V17" i="2"/>
  <c r="R17" i="2"/>
  <c r="S17" i="2" s="1"/>
  <c r="O17" i="2"/>
  <c r="W17" i="2" s="1"/>
  <c r="F44" i="1"/>
  <c r="F42" i="1"/>
  <c r="F43" i="1"/>
  <c r="F41" i="1"/>
  <c r="F40" i="1"/>
  <c r="F38" i="1"/>
  <c r="F39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I33" i="1"/>
  <c r="J18" i="1"/>
  <c r="M18" i="1" l="1"/>
  <c r="F18" i="1"/>
  <c r="M17" i="1"/>
  <c r="J17" i="1"/>
  <c r="F17" i="1"/>
  <c r="M16" i="1"/>
  <c r="J16" i="1"/>
  <c r="F16" i="1"/>
  <c r="M15" i="1"/>
  <c r="J15" i="1"/>
  <c r="F15" i="1"/>
  <c r="M14" i="1"/>
  <c r="J14" i="1"/>
  <c r="F14" i="1"/>
  <c r="M13" i="1"/>
  <c r="J13" i="1"/>
  <c r="F13" i="1"/>
  <c r="M12" i="1"/>
  <c r="J12" i="1"/>
  <c r="F12" i="1"/>
  <c r="M11" i="1"/>
  <c r="J11" i="1"/>
  <c r="F11" i="1"/>
  <c r="M10" i="1"/>
  <c r="J10" i="1"/>
  <c r="F10" i="1"/>
  <c r="M9" i="1"/>
  <c r="J9" i="1"/>
  <c r="F9" i="1"/>
  <c r="M8" i="1"/>
  <c r="J8" i="1"/>
  <c r="F8" i="1"/>
  <c r="M7" i="1"/>
  <c r="I7" i="1"/>
  <c r="J7" i="1" s="1"/>
  <c r="F7" i="1"/>
  <c r="M6" i="1"/>
  <c r="I6" i="1"/>
  <c r="J6" i="1" s="1"/>
  <c r="F6" i="1"/>
  <c r="M5" i="1"/>
  <c r="I5" i="1"/>
  <c r="J5" i="1" s="1"/>
  <c r="F5" i="1"/>
  <c r="M4" i="1"/>
  <c r="I4" i="1"/>
  <c r="J4" i="1" s="1"/>
  <c r="F4" i="1"/>
  <c r="M3" i="1"/>
  <c r="I3" i="1"/>
  <c r="J3" i="1" s="1"/>
  <c r="F3" i="1"/>
  <c r="M2" i="1"/>
  <c r="I2" i="1"/>
  <c r="J2" i="1" s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tc={C2330AFC-4C23-434E-BFCB-6B02A2134597}</author>
    <author>tc={1908789B-5CAC-4B21-8DE5-4ACAFA66E500}</author>
  </authors>
  <commentList>
    <comment ref="K43" authorId="0" shapeId="0" xr:uid="{C2330AFC-4C23-434E-BFCB-6B02A213459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Check these - GOR in completion report
</t>
      </text>
    </comment>
    <comment ref="K44" authorId="1" shapeId="0" xr:uid="{1908789B-5CAC-4B21-8DE5-4ACAFA66E500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 these - GOR in completion report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tc={4A99D487-DD87-4C66-B98F-6A00CE0588CC}</author>
    <author>tc={07C1845F-DBE5-421D-B4B3-089706248A12}</author>
    <author>tc={2F11C0EB-72F4-4A58-BB6D-10DEAE3B5252}</author>
  </authors>
  <commentList>
    <comment ref="J1" authorId="0" shapeId="0" xr:uid="{4A99D487-DD87-4C66-B98F-6A00CE0588C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Change to MCF/BBL
</t>
      </text>
    </comment>
    <comment ref="J43" authorId="1" shapeId="0" xr:uid="{07C1845F-DBE5-421D-B4B3-089706248A1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Check these - GOR in completion report
</t>
      </text>
    </comment>
    <comment ref="J44" authorId="2" shapeId="0" xr:uid="{2F11C0EB-72F4-4A58-BB6D-10DEAE3B5252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 these - GOR in completion report</t>
      </text>
    </comment>
  </commentList>
</comments>
</file>

<file path=xl/sharedStrings.xml><?xml version="1.0" encoding="utf-8"?>
<sst xmlns="http://schemas.openxmlformats.org/spreadsheetml/2006/main" count="565" uniqueCount="56">
  <si>
    <t>API</t>
  </si>
  <si>
    <t>LABEL</t>
  </si>
  <si>
    <t>TOP</t>
  </si>
  <si>
    <t>BOTTOM</t>
  </si>
  <si>
    <t>Length</t>
  </si>
  <si>
    <t># Stages</t>
  </si>
  <si>
    <t>Volume (GAL)</t>
  </si>
  <si>
    <t>Volume (BBLS)</t>
  </si>
  <si>
    <t>Vol / Stage</t>
  </si>
  <si>
    <t>Type Treat.</t>
  </si>
  <si>
    <t>LBS. Proppant</t>
  </si>
  <si>
    <t>#/Stage</t>
  </si>
  <si>
    <t>Max Pressure (PSI)</t>
  </si>
  <si>
    <t>Max Trtmt. Rate (BBLS/min)</t>
  </si>
  <si>
    <t>ACID?</t>
  </si>
  <si>
    <t xml:space="preserve">Sand Frac </t>
  </si>
  <si>
    <t xml:space="preserve">31 .3 </t>
  </si>
  <si>
    <t>N/A</t>
  </si>
  <si>
    <t>15% HCL</t>
  </si>
  <si>
    <t>Field</t>
  </si>
  <si>
    <t>Recompletion?</t>
  </si>
  <si>
    <t>Sand Frac</t>
  </si>
  <si>
    <t>Gelled Fluids</t>
  </si>
  <si>
    <t>Flaxton</t>
  </si>
  <si>
    <t>Incomplete report</t>
  </si>
  <si>
    <t>Carter</t>
  </si>
  <si>
    <t>Portal</t>
  </si>
  <si>
    <t>Lignite</t>
  </si>
  <si>
    <t>AVG treatment rate</t>
  </si>
  <si>
    <t>Woburn</t>
  </si>
  <si>
    <t>Customs</t>
  </si>
  <si>
    <t>Lakeside</t>
  </si>
  <si>
    <t>Intent form</t>
  </si>
  <si>
    <t>Stony Run</t>
  </si>
  <si>
    <t>Columbus</t>
  </si>
  <si>
    <t>Short Creek</t>
  </si>
  <si>
    <t>Acid Frac</t>
  </si>
  <si>
    <t>Post-Frac CUM Oil</t>
  </si>
  <si>
    <t>Post-Frac CUM Water</t>
  </si>
  <si>
    <t>Post-Frac CUM Gas</t>
  </si>
  <si>
    <t>Frac 12 mo IP Oil BOPD AVG</t>
  </si>
  <si>
    <t>Frac 12 mo IP Water BPD AVG</t>
  </si>
  <si>
    <t>Frac 12 mo IP GAS MCF/D AVG</t>
  </si>
  <si>
    <t>Frac 12 mo IP WC</t>
  </si>
  <si>
    <t>IP GOR</t>
  </si>
  <si>
    <t>#/foot</t>
  </si>
  <si>
    <t>Not Reported</t>
  </si>
  <si>
    <t>IP GOR (MCF/BBL)</t>
  </si>
  <si>
    <t>20% HCL</t>
  </si>
  <si>
    <t>Report of work done</t>
  </si>
  <si>
    <t>Notice of intent</t>
  </si>
  <si>
    <t>Comment</t>
  </si>
  <si>
    <t>Frac Type</t>
  </si>
  <si>
    <t>Recompletion</t>
  </si>
  <si>
    <t>Dedicated Lat</t>
  </si>
  <si>
    <t>Frac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</si>
</sst>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1" fontId="0" fillId="0" borderId="0" xfId="0" applyNumberFormat="1"/>
    <xf numFmtId="9" fontId="0" fillId="0" borderId="0" xfId="0" applyNumberFormat="1"/>
    <xf numFmtId="3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3" fontId="0" fillId="0" borderId="1" xfId="0" applyNumberFormat="1" applyBorder="1"/>
    <xf numFmtId="1" fontId="0" fillId="0" borderId="1" xfId="0" applyNumberFormat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2" borderId="1" xfId="0" applyNumberFormat="1" applyFill="1" applyBorder="1"/>
    <xf numFmtId="164" fontId="0" fillId="0" borderId="0" xfId="0" applyNumberFormat="1"/>
    <xf numFmtId="1" fontId="0" fillId="2" borderId="0" xfId="0" applyNumberFormat="1" applyFill="1"/>
    <xf numFmtId="0" fontId="0" fillId="0" borderId="1" xfId="0" applyBorder="1"/>
    <xf numFmtId="0" fontId="0" fillId="2" borderId="0" xfId="0" applyFill="1"/>
    <xf numFmtId="3" fontId="0" fillId="2" borderId="0" xfId="0" applyNumberFormat="1" applyFill="1"/>
    <xf numFmtId="9" fontId="0" fillId="0" borderId="1" xfId="0" applyNumberFormat="1" applyBorder="1"/>
    <xf numFmtId="9" fontId="0" fillId="2" borderId="0" xfId="0" applyNumberFormat="1" applyFill="1"/>
    <xf numFmtId="1" fontId="0" fillId="3" borderId="1" xfId="0" applyNumberFormat="1" applyFill="1" applyBorder="1"/>
    <xf numFmtId="0" fontId="0" fillId="0" borderId="1" xfId="0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1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2.xml"/><Relationship Id="rId18" Type="http://schemas.microsoft.com/office/2017/10/relationships/person" Target="persons/perso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theme" Target="theme/theme1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Fracture Stimulated Wells First</a:t>
            </a:r>
            <a:r>
              <a:rPr lang="en-US" sz="2000" b="1" baseline="0"/>
              <a:t> 12 Months Production Average Rate BOPD vs Proppant Pounds per Lateral Foot</a:t>
            </a:r>
            <a:endParaRPr lang="en-US" sz="2000" b="1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646658550240874E-2"/>
          <c:y val="0.11951667197463139"/>
          <c:w val="0.87607384805180322"/>
          <c:h val="0.77777397183342734"/>
        </c:manualLayout>
      </c:layout>
      <c:scatterChart>
        <c:scatterStyle val="lineMarker"/>
        <c:varyColors val="0"/>
        <c:ser>
          <c:idx val="0"/>
          <c:order val="0"/>
          <c:tx>
            <c:v>Other Fields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'COVER PAGE - CHART SOURCE  '!$W$2:$W$44</c:f>
              <c:numCache>
                <c:formatCode>0</c:formatCode>
                <c:ptCount val="43"/>
                <c:pt idx="0">
                  <c:v>85.781685610122238</c:v>
                </c:pt>
                <c:pt idx="1">
                  <c:v>51.038150042625745</c:v>
                </c:pt>
                <c:pt idx="2">
                  <c:v>269.76551151691223</c:v>
                </c:pt>
                <c:pt idx="3">
                  <c:v>86.616981634282666</c:v>
                </c:pt>
                <c:pt idx="4">
                  <c:v>95.057034220532316</c:v>
                </c:pt>
                <c:pt idx="5">
                  <c:v>271.73913043478262</c:v>
                </c:pt>
                <c:pt idx="6">
                  <c:v>95.238095238095241</c:v>
                </c:pt>
                <c:pt idx="7">
                  <c:v>65.380843412880026</c:v>
                </c:pt>
                <c:pt idx="8">
                  <c:v>92.144667127390008</c:v>
                </c:pt>
                <c:pt idx="9">
                  <c:v>281.56811782542775</c:v>
                </c:pt>
                <c:pt idx="10">
                  <c:v>17.088607594936708</c:v>
                </c:pt>
                <c:pt idx="11">
                  <c:v>72.25433526011561</c:v>
                </c:pt>
                <c:pt idx="12">
                  <c:v>94.585008276188219</c:v>
                </c:pt>
                <c:pt idx="13">
                  <c:v>80.353555644837286</c:v>
                </c:pt>
                <c:pt idx="14">
                  <c:v>140.5938864628821</c:v>
                </c:pt>
                <c:pt idx="15">
                  <c:v>119.5176668536175</c:v>
                </c:pt>
                <c:pt idx="16">
                  <c:v>141.39522280208752</c:v>
                </c:pt>
                <c:pt idx="17">
                  <c:v>129.08209633444412</c:v>
                </c:pt>
                <c:pt idx="18">
                  <c:v>238.73054376389732</c:v>
                </c:pt>
                <c:pt idx="19">
                  <c:v>137.03882448099219</c:v>
                </c:pt>
                <c:pt idx="20">
                  <c:v>231.38601823708206</c:v>
                </c:pt>
                <c:pt idx="21">
                  <c:v>240.19646017699114</c:v>
                </c:pt>
                <c:pt idx="22">
                  <c:v>223.44430925782547</c:v>
                </c:pt>
                <c:pt idx="23">
                  <c:v>205.5445490367776</c:v>
                </c:pt>
                <c:pt idx="24">
                  <c:v>220.82601915794163</c:v>
                </c:pt>
                <c:pt idx="25">
                  <c:v>206.65210413694723</c:v>
                </c:pt>
                <c:pt idx="26">
                  <c:v>206.53354030380308</c:v>
                </c:pt>
                <c:pt idx="27">
                  <c:v>185.60223804679552</c:v>
                </c:pt>
                <c:pt idx="28">
                  <c:v>180.03677028051555</c:v>
                </c:pt>
                <c:pt idx="29">
                  <c:v>172.13067565940023</c:v>
                </c:pt>
                <c:pt idx="30">
                  <c:v>177.7277551524127</c:v>
                </c:pt>
                <c:pt idx="31">
                  <c:v>164.93466564181398</c:v>
                </c:pt>
                <c:pt idx="32">
                  <c:v>164.42567567567568</c:v>
                </c:pt>
                <c:pt idx="33">
                  <c:v>0</c:v>
                </c:pt>
                <c:pt idx="34">
                  <c:v>0</c:v>
                </c:pt>
                <c:pt idx="35">
                  <c:v>209.28529764968263</c:v>
                </c:pt>
                <c:pt idx="36">
                  <c:v>208.76795485636114</c:v>
                </c:pt>
                <c:pt idx="37">
                  <c:v>167.00687841391868</c:v>
                </c:pt>
                <c:pt idx="38">
                  <c:v>171.11238532110093</c:v>
                </c:pt>
                <c:pt idx="39">
                  <c:v>165.7796678817335</c:v>
                </c:pt>
                <c:pt idx="40">
                  <c:v>171.88469351176963</c:v>
                </c:pt>
                <c:pt idx="41">
                  <c:v>327.70324657901796</c:v>
                </c:pt>
                <c:pt idx="42">
                  <c:v>259.12518534208851</c:v>
                </c:pt>
              </c:numCache>
            </c:numRef>
          </c:xVal>
          <c:yVal>
            <c:numRef>
              <c:f>'COVER PAGE - CHART SOURCE  '!$H$2:$H$44</c:f>
              <c:numCache>
                <c:formatCode>#,##0</c:formatCode>
                <c:ptCount val="43"/>
                <c:pt idx="0">
                  <c:v>75.786111111111111</c:v>
                </c:pt>
                <c:pt idx="1">
                  <c:v>32.033333333333331</c:v>
                </c:pt>
                <c:pt idx="2">
                  <c:v>52.43888888888889</c:v>
                </c:pt>
                <c:pt idx="3">
                  <c:v>0.25</c:v>
                </c:pt>
                <c:pt idx="4">
                  <c:v>61.913888888888891</c:v>
                </c:pt>
                <c:pt idx="5">
                  <c:v>67.316666666666663</c:v>
                </c:pt>
                <c:pt idx="6">
                  <c:v>93.911111111111111</c:v>
                </c:pt>
                <c:pt idx="7">
                  <c:v>6.697222222222222</c:v>
                </c:pt>
                <c:pt idx="8">
                  <c:v>5.1333333333333337</c:v>
                </c:pt>
                <c:pt idx="9">
                  <c:v>69.780555555555551</c:v>
                </c:pt>
                <c:pt idx="10">
                  <c:v>6.1166666666666663</c:v>
                </c:pt>
                <c:pt idx="11">
                  <c:v>8.1222222222222218</c:v>
                </c:pt>
                <c:pt idx="12">
                  <c:v>4.7694444444444448</c:v>
                </c:pt>
                <c:pt idx="13">
                  <c:v>62.297222222222224</c:v>
                </c:pt>
                <c:pt idx="14">
                  <c:v>46.002777777777773</c:v>
                </c:pt>
                <c:pt idx="15">
                  <c:v>155.27878787878788</c:v>
                </c:pt>
                <c:pt idx="16">
                  <c:v>65.61944444444444</c:v>
                </c:pt>
                <c:pt idx="17">
                  <c:v>90.158333333333331</c:v>
                </c:pt>
                <c:pt idx="18">
                  <c:v>294.23055555555555</c:v>
                </c:pt>
                <c:pt idx="19">
                  <c:v>42.93611111111111</c:v>
                </c:pt>
                <c:pt idx="20">
                  <c:v>190.50555555555556</c:v>
                </c:pt>
                <c:pt idx="21">
                  <c:v>212.30277777777778</c:v>
                </c:pt>
                <c:pt idx="22">
                  <c:v>76.933333333333337</c:v>
                </c:pt>
                <c:pt idx="23">
                  <c:v>177.31944444444443</c:v>
                </c:pt>
                <c:pt idx="24">
                  <c:v>175.28055555555557</c:v>
                </c:pt>
                <c:pt idx="25">
                  <c:v>98.905555555555551</c:v>
                </c:pt>
                <c:pt idx="26">
                  <c:v>130.03333333333333</c:v>
                </c:pt>
                <c:pt idx="27">
                  <c:v>107.95</c:v>
                </c:pt>
                <c:pt idx="28">
                  <c:v>151.375</c:v>
                </c:pt>
                <c:pt idx="29">
                  <c:v>146.35555555555555</c:v>
                </c:pt>
                <c:pt idx="30">
                  <c:v>101.40277777777779</c:v>
                </c:pt>
                <c:pt idx="31">
                  <c:v>151.33055555555558</c:v>
                </c:pt>
                <c:pt idx="32">
                  <c:v>132.75277777777779</c:v>
                </c:pt>
                <c:pt idx="33">
                  <c:v>92.638888888888886</c:v>
                </c:pt>
                <c:pt idx="34">
                  <c:v>74.180555555555557</c:v>
                </c:pt>
                <c:pt idx="35">
                  <c:v>176.77500000000001</c:v>
                </c:pt>
                <c:pt idx="36">
                  <c:v>196.56666666666666</c:v>
                </c:pt>
                <c:pt idx="37">
                  <c:v>139.33333333333334</c:v>
                </c:pt>
                <c:pt idx="38">
                  <c:v>173.78888888888889</c:v>
                </c:pt>
                <c:pt idx="39">
                  <c:v>116.30277777777778</c:v>
                </c:pt>
                <c:pt idx="40">
                  <c:v>179.87777777777777</c:v>
                </c:pt>
                <c:pt idx="41">
                  <c:v>33.133333333333333</c:v>
                </c:pt>
                <c:pt idx="42">
                  <c:v>191.15277777777777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06-493D-BCBF-3875EFB15A8F}"/>
            </c:ext>
          </c:extLst>
        </c:ser>
        <c:ser>
          <c:idx val="1"/>
          <c:order val="1"/>
          <c:tx>
            <c:v>Recompletions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'COVER PAGE - CHART SOURCE  '!$W$2:$W$16</c:f>
              <c:numCache>
                <c:formatCode>0</c:formatCode>
                <c:ptCount val="15"/>
                <c:pt idx="0">
                  <c:v>85.781685610122238</c:v>
                </c:pt>
                <c:pt idx="1">
                  <c:v>51.038150042625745</c:v>
                </c:pt>
                <c:pt idx="2">
                  <c:v>269.76551151691223</c:v>
                </c:pt>
                <c:pt idx="3">
                  <c:v>86.616981634282666</c:v>
                </c:pt>
                <c:pt idx="4">
                  <c:v>95.057034220532316</c:v>
                </c:pt>
                <c:pt idx="5">
                  <c:v>271.73913043478262</c:v>
                </c:pt>
                <c:pt idx="6">
                  <c:v>95.238095238095241</c:v>
                </c:pt>
                <c:pt idx="7">
                  <c:v>65.380843412880026</c:v>
                </c:pt>
                <c:pt idx="8">
                  <c:v>92.144667127390008</c:v>
                </c:pt>
                <c:pt idx="9">
                  <c:v>281.56811782542775</c:v>
                </c:pt>
                <c:pt idx="10">
                  <c:v>17.088607594936708</c:v>
                </c:pt>
                <c:pt idx="11">
                  <c:v>72.25433526011561</c:v>
                </c:pt>
                <c:pt idx="12">
                  <c:v>94.585008276188219</c:v>
                </c:pt>
                <c:pt idx="13">
                  <c:v>80.353555644837286</c:v>
                </c:pt>
                <c:pt idx="14">
                  <c:v>140.5938864628821</c:v>
                </c:pt>
              </c:numCache>
            </c:numRef>
          </c:xVal>
          <c:yVal>
            <c:numRef>
              <c:f>'COVER PAGE - CHART SOURCE  '!$H$2:$H$16</c:f>
              <c:numCache>
                <c:formatCode>#,##0</c:formatCode>
                <c:ptCount val="15"/>
                <c:pt idx="0">
                  <c:v>75.786111111111111</c:v>
                </c:pt>
                <c:pt idx="1">
                  <c:v>32.033333333333331</c:v>
                </c:pt>
                <c:pt idx="2">
                  <c:v>52.43888888888889</c:v>
                </c:pt>
                <c:pt idx="3">
                  <c:v>0.25</c:v>
                </c:pt>
                <c:pt idx="4">
                  <c:v>61.913888888888891</c:v>
                </c:pt>
                <c:pt idx="5">
                  <c:v>67.316666666666663</c:v>
                </c:pt>
                <c:pt idx="6">
                  <c:v>93.911111111111111</c:v>
                </c:pt>
                <c:pt idx="7">
                  <c:v>6.697222222222222</c:v>
                </c:pt>
                <c:pt idx="8">
                  <c:v>5.1333333333333337</c:v>
                </c:pt>
                <c:pt idx="9">
                  <c:v>69.780555555555551</c:v>
                </c:pt>
                <c:pt idx="10">
                  <c:v>6.1166666666666663</c:v>
                </c:pt>
                <c:pt idx="11">
                  <c:v>8.1222222222222218</c:v>
                </c:pt>
                <c:pt idx="12">
                  <c:v>4.7694444444444448</c:v>
                </c:pt>
                <c:pt idx="13">
                  <c:v>62.297222222222224</c:v>
                </c:pt>
                <c:pt idx="14">
                  <c:v>46.002777777777773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06-493D-BCBF-3875EFB15A8F}"/>
            </c:ext>
          </c:extLst>
        </c:ser>
        <c:ser>
          <c:idx val="2"/>
          <c:order val="2"/>
          <c:tx>
            <c:v>Portal &amp; Flaxton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xVal>
            <c:numRef>
              <c:f>('Source Data for Charts - KEEP'!$V$13:$V$16,'Source Data for Charts - KEEP'!$V$19:$V$35)</c:f>
              <c:numCache>
                <c:formatCode>0</c:formatCode>
                <c:ptCount val="21"/>
                <c:pt idx="0">
                  <c:v>205.5445490367776</c:v>
                </c:pt>
                <c:pt idx="1">
                  <c:v>220.82601915794163</c:v>
                </c:pt>
                <c:pt idx="2">
                  <c:v>209.28529764968263</c:v>
                </c:pt>
                <c:pt idx="3">
                  <c:v>208.76795485636114</c:v>
                </c:pt>
                <c:pt idx="4">
                  <c:v>119.5176668536175</c:v>
                </c:pt>
                <c:pt idx="5">
                  <c:v>129.08209633444412</c:v>
                </c:pt>
                <c:pt idx="6">
                  <c:v>238.73054376389732</c:v>
                </c:pt>
                <c:pt idx="7">
                  <c:v>231.38601823708206</c:v>
                </c:pt>
                <c:pt idx="8">
                  <c:v>240.19646017699114</c:v>
                </c:pt>
                <c:pt idx="9">
                  <c:v>223.44430925782547</c:v>
                </c:pt>
                <c:pt idx="10">
                  <c:v>206.65210413694723</c:v>
                </c:pt>
                <c:pt idx="11">
                  <c:v>206.53354030380308</c:v>
                </c:pt>
                <c:pt idx="12">
                  <c:v>180.03677028051555</c:v>
                </c:pt>
                <c:pt idx="13">
                  <c:v>172.13067565940023</c:v>
                </c:pt>
                <c:pt idx="14">
                  <c:v>177.7277551524127</c:v>
                </c:pt>
                <c:pt idx="15">
                  <c:v>164.93466564181398</c:v>
                </c:pt>
                <c:pt idx="16">
                  <c:v>164.42567567567568</c:v>
                </c:pt>
                <c:pt idx="17">
                  <c:v>167.00687841391868</c:v>
                </c:pt>
                <c:pt idx="18">
                  <c:v>171.11238532110093</c:v>
                </c:pt>
                <c:pt idx="19">
                  <c:v>165.7796678817335</c:v>
                </c:pt>
                <c:pt idx="20">
                  <c:v>171.88469351176963</c:v>
                </c:pt>
              </c:numCache>
            </c:numRef>
          </c:xVal>
          <c:yVal>
            <c:numRef>
              <c:f>('Source Data for Charts - KEEP'!$G$13:$G$16,'Source Data for Charts - KEEP'!$G$19:$G$35)</c:f>
              <c:numCache>
                <c:formatCode>#,##0</c:formatCode>
                <c:ptCount val="21"/>
                <c:pt idx="0">
                  <c:v>177.31944444444443</c:v>
                </c:pt>
                <c:pt idx="1">
                  <c:v>175.28055555555557</c:v>
                </c:pt>
                <c:pt idx="2">
                  <c:v>176.77500000000001</c:v>
                </c:pt>
                <c:pt idx="3">
                  <c:v>196.56666666666666</c:v>
                </c:pt>
                <c:pt idx="4">
                  <c:v>155.27878787878788</c:v>
                </c:pt>
                <c:pt idx="5">
                  <c:v>90.158333333333331</c:v>
                </c:pt>
                <c:pt idx="6">
                  <c:v>294.23055555555555</c:v>
                </c:pt>
                <c:pt idx="7">
                  <c:v>190.50555555555556</c:v>
                </c:pt>
                <c:pt idx="8">
                  <c:v>212.30277777777778</c:v>
                </c:pt>
                <c:pt idx="9">
                  <c:v>76.933333333333337</c:v>
                </c:pt>
                <c:pt idx="10">
                  <c:v>98.905555555555551</c:v>
                </c:pt>
                <c:pt idx="11">
                  <c:v>130.03333333333333</c:v>
                </c:pt>
                <c:pt idx="12">
                  <c:v>151.375</c:v>
                </c:pt>
                <c:pt idx="13">
                  <c:v>146.35555555555555</c:v>
                </c:pt>
                <c:pt idx="14">
                  <c:v>101.40277777777779</c:v>
                </c:pt>
                <c:pt idx="15">
                  <c:v>151.33055555555558</c:v>
                </c:pt>
                <c:pt idx="16">
                  <c:v>132.75277777777779</c:v>
                </c:pt>
                <c:pt idx="17">
                  <c:v>139.33333333333334</c:v>
                </c:pt>
                <c:pt idx="18">
                  <c:v>173.78888888888889</c:v>
                </c:pt>
                <c:pt idx="19">
                  <c:v>116.30277777777778</c:v>
                </c:pt>
                <c:pt idx="20">
                  <c:v>179.87777777777777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06-493D-BCBF-3875EFB15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060216"/>
        <c:axId val="800876392"/>
      </c:scatterChart>
      <c:valAx>
        <c:axId val="699060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Pounds</a:t>
                </a:r>
                <a:r>
                  <a:rPr lang="en-US" sz="1800" b="1" baseline="0"/>
                  <a:t> of Proppant per Lateral Foot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876392"/>
        <c:crosses val="autoZero"/>
        <c:crossBetween val="midCat"/>
      </c:valAx>
      <c:valAx>
        <c:axId val="80087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1st 12 Months Average Production BOPD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06021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9486572007963278E-2"/>
          <c:y val="0.12605494802947587"/>
          <c:w val="0.11403547362771355"/>
          <c:h val="0.1094322825050173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Cum oil vs lateral length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'COVER PAGE - CHART SOURCE  '!$O$2:$O$44</c:f>
              <c:numCache>
                <c:formatCode>General</c:formatCode>
                <c:ptCount val="43"/>
                <c:pt idx="0">
                  <c:v>4663</c:v>
                </c:pt>
                <c:pt idx="1">
                  <c:v>4692</c:v>
                </c:pt>
                <c:pt idx="2">
                  <c:v>4819</c:v>
                </c:pt>
                <c:pt idx="3">
                  <c:v>3757</c:v>
                </c:pt>
                <c:pt idx="4">
                  <c:v>4208</c:v>
                </c:pt>
                <c:pt idx="5">
                  <c:v>4784</c:v>
                </c:pt>
                <c:pt idx="6">
                  <c:v>4200</c:v>
                </c:pt>
                <c:pt idx="7">
                  <c:v>6118</c:v>
                </c:pt>
                <c:pt idx="8">
                  <c:v>4341</c:v>
                </c:pt>
                <c:pt idx="9">
                  <c:v>4617</c:v>
                </c:pt>
                <c:pt idx="10">
                  <c:v>5530</c:v>
                </c:pt>
                <c:pt idx="11">
                  <c:v>5536</c:v>
                </c:pt>
                <c:pt idx="12">
                  <c:v>4229</c:v>
                </c:pt>
                <c:pt idx="13">
                  <c:v>4978</c:v>
                </c:pt>
                <c:pt idx="14">
                  <c:v>2290</c:v>
                </c:pt>
                <c:pt idx="15">
                  <c:v>3566</c:v>
                </c:pt>
                <c:pt idx="16">
                  <c:v>4982</c:v>
                </c:pt>
                <c:pt idx="17">
                  <c:v>3301</c:v>
                </c:pt>
                <c:pt idx="18">
                  <c:v>4947</c:v>
                </c:pt>
                <c:pt idx="19">
                  <c:v>3709</c:v>
                </c:pt>
                <c:pt idx="20">
                  <c:v>5593</c:v>
                </c:pt>
                <c:pt idx="21">
                  <c:v>5650</c:v>
                </c:pt>
                <c:pt idx="22">
                  <c:v>9041</c:v>
                </c:pt>
                <c:pt idx="23">
                  <c:v>9136</c:v>
                </c:pt>
                <c:pt idx="24">
                  <c:v>8978</c:v>
                </c:pt>
                <c:pt idx="25">
                  <c:v>5608</c:v>
                </c:pt>
                <c:pt idx="26">
                  <c:v>9019</c:v>
                </c:pt>
                <c:pt idx="27">
                  <c:v>9830</c:v>
                </c:pt>
                <c:pt idx="28">
                  <c:v>7914</c:v>
                </c:pt>
                <c:pt idx="29">
                  <c:v>8303</c:v>
                </c:pt>
                <c:pt idx="30">
                  <c:v>8103</c:v>
                </c:pt>
                <c:pt idx="31">
                  <c:v>9107</c:v>
                </c:pt>
                <c:pt idx="32">
                  <c:v>9472</c:v>
                </c:pt>
                <c:pt idx="33">
                  <c:v>5865</c:v>
                </c:pt>
                <c:pt idx="34">
                  <c:v>5962</c:v>
                </c:pt>
                <c:pt idx="35">
                  <c:v>5829</c:v>
                </c:pt>
                <c:pt idx="36">
                  <c:v>5848</c:v>
                </c:pt>
                <c:pt idx="37">
                  <c:v>9886</c:v>
                </c:pt>
                <c:pt idx="38">
                  <c:v>9592</c:v>
                </c:pt>
                <c:pt idx="39">
                  <c:v>9876</c:v>
                </c:pt>
                <c:pt idx="40">
                  <c:v>8369</c:v>
                </c:pt>
                <c:pt idx="41">
                  <c:v>7454</c:v>
                </c:pt>
                <c:pt idx="42">
                  <c:v>9442</c:v>
                </c:pt>
              </c:numCache>
            </c:numRef>
          </c:xVal>
          <c:yVal>
            <c:numRef>
              <c:f>'COVER PAGE - CHART SOURCE  '!$E$2:$E$44</c:f>
              <c:numCache>
                <c:formatCode>#,##0</c:formatCode>
                <c:ptCount val="43"/>
                <c:pt idx="0">
                  <c:v>71194</c:v>
                </c:pt>
                <c:pt idx="1">
                  <c:v>78090</c:v>
                </c:pt>
                <c:pt idx="2">
                  <c:v>76844</c:v>
                </c:pt>
                <c:pt idx="3">
                  <c:v>536</c:v>
                </c:pt>
                <c:pt idx="4">
                  <c:v>45108</c:v>
                </c:pt>
                <c:pt idx="5">
                  <c:v>49318</c:v>
                </c:pt>
                <c:pt idx="6">
                  <c:v>74823</c:v>
                </c:pt>
                <c:pt idx="7">
                  <c:v>11762</c:v>
                </c:pt>
                <c:pt idx="8">
                  <c:v>9828</c:v>
                </c:pt>
                <c:pt idx="9">
                  <c:v>54223</c:v>
                </c:pt>
                <c:pt idx="10">
                  <c:v>7786</c:v>
                </c:pt>
                <c:pt idx="11">
                  <c:v>10477</c:v>
                </c:pt>
                <c:pt idx="12">
                  <c:v>5816</c:v>
                </c:pt>
                <c:pt idx="13">
                  <c:v>51688</c:v>
                </c:pt>
                <c:pt idx="14">
                  <c:v>37442</c:v>
                </c:pt>
                <c:pt idx="15">
                  <c:v>122884</c:v>
                </c:pt>
                <c:pt idx="16">
                  <c:v>27850</c:v>
                </c:pt>
                <c:pt idx="17">
                  <c:v>76435</c:v>
                </c:pt>
                <c:pt idx="18">
                  <c:v>207926</c:v>
                </c:pt>
                <c:pt idx="19">
                  <c:v>19150</c:v>
                </c:pt>
                <c:pt idx="20">
                  <c:v>120128</c:v>
                </c:pt>
                <c:pt idx="21">
                  <c:v>141718</c:v>
                </c:pt>
                <c:pt idx="22">
                  <c:v>48152</c:v>
                </c:pt>
                <c:pt idx="23">
                  <c:v>115942</c:v>
                </c:pt>
                <c:pt idx="24">
                  <c:v>128149</c:v>
                </c:pt>
                <c:pt idx="25">
                  <c:v>71069</c:v>
                </c:pt>
                <c:pt idx="26">
                  <c:v>96765</c:v>
                </c:pt>
                <c:pt idx="27">
                  <c:v>66218</c:v>
                </c:pt>
                <c:pt idx="28">
                  <c:v>97217</c:v>
                </c:pt>
                <c:pt idx="29">
                  <c:v>91870</c:v>
                </c:pt>
                <c:pt idx="30">
                  <c:v>64436</c:v>
                </c:pt>
                <c:pt idx="31">
                  <c:v>94804</c:v>
                </c:pt>
                <c:pt idx="32">
                  <c:v>81732</c:v>
                </c:pt>
                <c:pt idx="33">
                  <c:v>68414</c:v>
                </c:pt>
                <c:pt idx="34">
                  <c:v>47984</c:v>
                </c:pt>
                <c:pt idx="35">
                  <c:v>82273</c:v>
                </c:pt>
                <c:pt idx="36">
                  <c:v>99080</c:v>
                </c:pt>
                <c:pt idx="37">
                  <c:v>81204</c:v>
                </c:pt>
                <c:pt idx="38">
                  <c:v>109059</c:v>
                </c:pt>
                <c:pt idx="39">
                  <c:v>62019</c:v>
                </c:pt>
                <c:pt idx="40">
                  <c:v>113979</c:v>
                </c:pt>
                <c:pt idx="41">
                  <c:v>25318</c:v>
                </c:pt>
                <c:pt idx="42">
                  <c:v>112922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57-4347-BAFA-02E77B634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897816"/>
        <c:axId val="589897456"/>
      </c:scatterChart>
      <c:valAx>
        <c:axId val="589897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Lateral</a:t>
                </a:r>
                <a:r>
                  <a:rPr lang="en-US" sz="1200" b="1" baseline="0"/>
                  <a:t> Length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897456"/>
        <c:crosses val="autoZero"/>
        <c:crossBetween val="midCat"/>
      </c:valAx>
      <c:valAx>
        <c:axId val="58989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Cumulative Oil Production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89781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Cum oil vs max treatment pressure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'COVER PAGE - CHART SOURCE  '!$X$17:$X$44</c:f>
              <c:numCache>
                <c:formatCode>#,##0</c:formatCode>
                <c:ptCount val="28"/>
                <c:pt idx="0">
                  <c:v>3999</c:v>
                </c:pt>
                <c:pt idx="1">
                  <c:v>4074</c:v>
                </c:pt>
                <c:pt idx="2">
                  <c:v>4683</c:v>
                </c:pt>
                <c:pt idx="3">
                  <c:v>7486</c:v>
                </c:pt>
                <c:pt idx="4">
                  <c:v>5940</c:v>
                </c:pt>
                <c:pt idx="5">
                  <c:v>7634</c:v>
                </c:pt>
                <c:pt idx="6">
                  <c:v>7346</c:v>
                </c:pt>
                <c:pt idx="7">
                  <c:v>8791</c:v>
                </c:pt>
                <c:pt idx="8">
                  <c:v>8352</c:v>
                </c:pt>
                <c:pt idx="9">
                  <c:v>8068</c:v>
                </c:pt>
                <c:pt idx="10">
                  <c:v>7802</c:v>
                </c:pt>
                <c:pt idx="11">
                  <c:v>8104</c:v>
                </c:pt>
                <c:pt idx="12">
                  <c:v>8690</c:v>
                </c:pt>
                <c:pt idx="13">
                  <c:v>7738</c:v>
                </c:pt>
                <c:pt idx="14">
                  <c:v>8409</c:v>
                </c:pt>
                <c:pt idx="15">
                  <c:v>7966</c:v>
                </c:pt>
                <c:pt idx="16">
                  <c:v>7645</c:v>
                </c:pt>
                <c:pt idx="17">
                  <c:v>7457</c:v>
                </c:pt>
                <c:pt idx="18">
                  <c:v>6381</c:v>
                </c:pt>
                <c:pt idx="19">
                  <c:v>8544</c:v>
                </c:pt>
                <c:pt idx="20">
                  <c:v>6994</c:v>
                </c:pt>
                <c:pt idx="21">
                  <c:v>7271</c:v>
                </c:pt>
                <c:pt idx="22">
                  <c:v>7576</c:v>
                </c:pt>
                <c:pt idx="23">
                  <c:v>6687</c:v>
                </c:pt>
                <c:pt idx="24">
                  <c:v>7829</c:v>
                </c:pt>
                <c:pt idx="25">
                  <c:v>7539</c:v>
                </c:pt>
                <c:pt idx="26">
                  <c:v>7076</c:v>
                </c:pt>
                <c:pt idx="27">
                  <c:v>8870</c:v>
                </c:pt>
              </c:numCache>
            </c:numRef>
          </c:xVal>
          <c:yVal>
            <c:numRef>
              <c:f>'COVER PAGE - CHART SOURCE  '!$E$17:$E$44</c:f>
              <c:numCache>
                <c:formatCode>#,##0</c:formatCode>
                <c:ptCount val="28"/>
                <c:pt idx="0">
                  <c:v>122884</c:v>
                </c:pt>
                <c:pt idx="1">
                  <c:v>27850</c:v>
                </c:pt>
                <c:pt idx="2">
                  <c:v>76435</c:v>
                </c:pt>
                <c:pt idx="3">
                  <c:v>207926</c:v>
                </c:pt>
                <c:pt idx="4">
                  <c:v>19150</c:v>
                </c:pt>
                <c:pt idx="5">
                  <c:v>120128</c:v>
                </c:pt>
                <c:pt idx="6">
                  <c:v>141718</c:v>
                </c:pt>
                <c:pt idx="7">
                  <c:v>48152</c:v>
                </c:pt>
                <c:pt idx="8">
                  <c:v>115942</c:v>
                </c:pt>
                <c:pt idx="9">
                  <c:v>128149</c:v>
                </c:pt>
                <c:pt idx="10">
                  <c:v>71069</c:v>
                </c:pt>
                <c:pt idx="11">
                  <c:v>96765</c:v>
                </c:pt>
                <c:pt idx="12">
                  <c:v>66218</c:v>
                </c:pt>
                <c:pt idx="13">
                  <c:v>97217</c:v>
                </c:pt>
                <c:pt idx="14">
                  <c:v>91870</c:v>
                </c:pt>
                <c:pt idx="15">
                  <c:v>64436</c:v>
                </c:pt>
                <c:pt idx="16">
                  <c:v>94804</c:v>
                </c:pt>
                <c:pt idx="17">
                  <c:v>81732</c:v>
                </c:pt>
                <c:pt idx="18">
                  <c:v>68414</c:v>
                </c:pt>
                <c:pt idx="19">
                  <c:v>47984</c:v>
                </c:pt>
                <c:pt idx="20">
                  <c:v>82273</c:v>
                </c:pt>
                <c:pt idx="21">
                  <c:v>99080</c:v>
                </c:pt>
                <c:pt idx="22">
                  <c:v>81204</c:v>
                </c:pt>
                <c:pt idx="23">
                  <c:v>109059</c:v>
                </c:pt>
                <c:pt idx="24">
                  <c:v>62019</c:v>
                </c:pt>
                <c:pt idx="25">
                  <c:v>113979</c:v>
                </c:pt>
                <c:pt idx="26">
                  <c:v>25318</c:v>
                </c:pt>
                <c:pt idx="27">
                  <c:v>112922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00-4693-8D3A-90FE6EB4D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485096"/>
        <c:axId val="381478256"/>
      </c:scatterChart>
      <c:valAx>
        <c:axId val="381485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Max Treatment Pressure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78256"/>
        <c:crosses val="autoZero"/>
        <c:crossBetween val="midCat"/>
      </c:valAx>
      <c:valAx>
        <c:axId val="38147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Cumulative Oil Production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8509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Fracture Stimulated Wells Cumulative Oil Production vs Proppant Pounds per Lateral Foot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76878205234684E-2"/>
          <c:y val="6.8797410715661964E-2"/>
          <c:w val="0.87769128988146972"/>
          <c:h val="0.83553744446420175"/>
        </c:manualLayout>
      </c:layout>
      <c:scatterChart>
        <c:scatterStyle val="lineMarker"/>
        <c:varyColors val="0"/>
        <c:ser>
          <c:idx val="0"/>
          <c:order val="0"/>
          <c:tx>
            <c:v>Other Fields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'COVER PAGE - CHART SOURCE  '!$W$2:$W$44</c:f>
              <c:numCache>
                <c:formatCode>0</c:formatCode>
                <c:ptCount val="43"/>
                <c:pt idx="0">
                  <c:v>85.781685610122238</c:v>
                </c:pt>
                <c:pt idx="1">
                  <c:v>51.038150042625745</c:v>
                </c:pt>
                <c:pt idx="2">
                  <c:v>269.76551151691223</c:v>
                </c:pt>
                <c:pt idx="3">
                  <c:v>86.616981634282666</c:v>
                </c:pt>
                <c:pt idx="4">
                  <c:v>95.057034220532316</c:v>
                </c:pt>
                <c:pt idx="5">
                  <c:v>271.73913043478262</c:v>
                </c:pt>
                <c:pt idx="6">
                  <c:v>95.238095238095241</c:v>
                </c:pt>
                <c:pt idx="7">
                  <c:v>65.380843412880026</c:v>
                </c:pt>
                <c:pt idx="8">
                  <c:v>92.144667127390008</c:v>
                </c:pt>
                <c:pt idx="9">
                  <c:v>281.56811782542775</c:v>
                </c:pt>
                <c:pt idx="10">
                  <c:v>17.088607594936708</c:v>
                </c:pt>
                <c:pt idx="11">
                  <c:v>72.25433526011561</c:v>
                </c:pt>
                <c:pt idx="12">
                  <c:v>94.585008276188219</c:v>
                </c:pt>
                <c:pt idx="13">
                  <c:v>80.353555644837286</c:v>
                </c:pt>
                <c:pt idx="14">
                  <c:v>140.5938864628821</c:v>
                </c:pt>
                <c:pt idx="15">
                  <c:v>119.5176668536175</c:v>
                </c:pt>
                <c:pt idx="16">
                  <c:v>141.39522280208752</c:v>
                </c:pt>
                <c:pt idx="17">
                  <c:v>129.08209633444412</c:v>
                </c:pt>
                <c:pt idx="18">
                  <c:v>238.73054376389732</c:v>
                </c:pt>
                <c:pt idx="19">
                  <c:v>137.03882448099219</c:v>
                </c:pt>
                <c:pt idx="20">
                  <c:v>231.38601823708206</c:v>
                </c:pt>
                <c:pt idx="21">
                  <c:v>240.19646017699114</c:v>
                </c:pt>
                <c:pt idx="22">
                  <c:v>223.44430925782547</c:v>
                </c:pt>
                <c:pt idx="23">
                  <c:v>205.5445490367776</c:v>
                </c:pt>
                <c:pt idx="24">
                  <c:v>220.82601915794163</c:v>
                </c:pt>
                <c:pt idx="25">
                  <c:v>206.65210413694723</c:v>
                </c:pt>
                <c:pt idx="26">
                  <c:v>206.53354030380308</c:v>
                </c:pt>
                <c:pt idx="27">
                  <c:v>185.60223804679552</c:v>
                </c:pt>
                <c:pt idx="28">
                  <c:v>180.03677028051555</c:v>
                </c:pt>
                <c:pt idx="29">
                  <c:v>172.13067565940023</c:v>
                </c:pt>
                <c:pt idx="30">
                  <c:v>177.7277551524127</c:v>
                </c:pt>
                <c:pt idx="31">
                  <c:v>164.93466564181398</c:v>
                </c:pt>
                <c:pt idx="32">
                  <c:v>164.42567567567568</c:v>
                </c:pt>
                <c:pt idx="33">
                  <c:v>0</c:v>
                </c:pt>
                <c:pt idx="34">
                  <c:v>0</c:v>
                </c:pt>
                <c:pt idx="35">
                  <c:v>209.28529764968263</c:v>
                </c:pt>
                <c:pt idx="36">
                  <c:v>208.76795485636114</c:v>
                </c:pt>
                <c:pt idx="37">
                  <c:v>167.00687841391868</c:v>
                </c:pt>
                <c:pt idx="38">
                  <c:v>171.11238532110093</c:v>
                </c:pt>
                <c:pt idx="39">
                  <c:v>165.7796678817335</c:v>
                </c:pt>
                <c:pt idx="40">
                  <c:v>171.88469351176963</c:v>
                </c:pt>
                <c:pt idx="41">
                  <c:v>327.70324657901796</c:v>
                </c:pt>
                <c:pt idx="42">
                  <c:v>259.12518534208851</c:v>
                </c:pt>
              </c:numCache>
            </c:numRef>
          </c:xVal>
          <c:yVal>
            <c:numRef>
              <c:f>'COVER PAGE - CHART SOURCE  '!$E$2:$E$44</c:f>
              <c:numCache>
                <c:formatCode>#,##0</c:formatCode>
                <c:ptCount val="43"/>
                <c:pt idx="0">
                  <c:v>71194</c:v>
                </c:pt>
                <c:pt idx="1">
                  <c:v>78090</c:v>
                </c:pt>
                <c:pt idx="2">
                  <c:v>76844</c:v>
                </c:pt>
                <c:pt idx="3">
                  <c:v>536</c:v>
                </c:pt>
                <c:pt idx="4">
                  <c:v>45108</c:v>
                </c:pt>
                <c:pt idx="5">
                  <c:v>49318</c:v>
                </c:pt>
                <c:pt idx="6">
                  <c:v>74823</c:v>
                </c:pt>
                <c:pt idx="7">
                  <c:v>11762</c:v>
                </c:pt>
                <c:pt idx="8">
                  <c:v>9828</c:v>
                </c:pt>
                <c:pt idx="9">
                  <c:v>54223</c:v>
                </c:pt>
                <c:pt idx="10">
                  <c:v>7786</c:v>
                </c:pt>
                <c:pt idx="11">
                  <c:v>10477</c:v>
                </c:pt>
                <c:pt idx="12">
                  <c:v>5816</c:v>
                </c:pt>
                <c:pt idx="13">
                  <c:v>51688</c:v>
                </c:pt>
                <c:pt idx="14">
                  <c:v>37442</c:v>
                </c:pt>
                <c:pt idx="15">
                  <c:v>122884</c:v>
                </c:pt>
                <c:pt idx="16">
                  <c:v>27850</c:v>
                </c:pt>
                <c:pt idx="17">
                  <c:v>76435</c:v>
                </c:pt>
                <c:pt idx="18">
                  <c:v>207926</c:v>
                </c:pt>
                <c:pt idx="19">
                  <c:v>19150</c:v>
                </c:pt>
                <c:pt idx="20">
                  <c:v>120128</c:v>
                </c:pt>
                <c:pt idx="21">
                  <c:v>141718</c:v>
                </c:pt>
                <c:pt idx="22">
                  <c:v>48152</c:v>
                </c:pt>
                <c:pt idx="23">
                  <c:v>115942</c:v>
                </c:pt>
                <c:pt idx="24">
                  <c:v>128149</c:v>
                </c:pt>
                <c:pt idx="25">
                  <c:v>71069</c:v>
                </c:pt>
                <c:pt idx="26">
                  <c:v>96765</c:v>
                </c:pt>
                <c:pt idx="27">
                  <c:v>66218</c:v>
                </c:pt>
                <c:pt idx="28">
                  <c:v>97217</c:v>
                </c:pt>
                <c:pt idx="29">
                  <c:v>91870</c:v>
                </c:pt>
                <c:pt idx="30">
                  <c:v>64436</c:v>
                </c:pt>
                <c:pt idx="31">
                  <c:v>94804</c:v>
                </c:pt>
                <c:pt idx="32">
                  <c:v>81732</c:v>
                </c:pt>
                <c:pt idx="33">
                  <c:v>68414</c:v>
                </c:pt>
                <c:pt idx="34">
                  <c:v>47984</c:v>
                </c:pt>
                <c:pt idx="35">
                  <c:v>82273</c:v>
                </c:pt>
                <c:pt idx="36">
                  <c:v>99080</c:v>
                </c:pt>
                <c:pt idx="37">
                  <c:v>81204</c:v>
                </c:pt>
                <c:pt idx="38">
                  <c:v>109059</c:v>
                </c:pt>
                <c:pt idx="39">
                  <c:v>62019</c:v>
                </c:pt>
                <c:pt idx="40">
                  <c:v>113979</c:v>
                </c:pt>
                <c:pt idx="41">
                  <c:v>25318</c:v>
                </c:pt>
                <c:pt idx="42">
                  <c:v>112922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F4-473A-A440-C90F145CE284}"/>
            </c:ext>
          </c:extLst>
        </c:ser>
        <c:ser>
          <c:idx val="1"/>
          <c:order val="1"/>
          <c:tx>
            <c:v>Recompletions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'COVER PAGE - CHART SOURCE  '!$W$2:$W$16</c:f>
              <c:numCache>
                <c:formatCode>0</c:formatCode>
                <c:ptCount val="15"/>
                <c:pt idx="0">
                  <c:v>85.781685610122238</c:v>
                </c:pt>
                <c:pt idx="1">
                  <c:v>51.038150042625745</c:v>
                </c:pt>
                <c:pt idx="2">
                  <c:v>269.76551151691223</c:v>
                </c:pt>
                <c:pt idx="3">
                  <c:v>86.616981634282666</c:v>
                </c:pt>
                <c:pt idx="4">
                  <c:v>95.057034220532316</c:v>
                </c:pt>
                <c:pt idx="5">
                  <c:v>271.73913043478262</c:v>
                </c:pt>
                <c:pt idx="6">
                  <c:v>95.238095238095241</c:v>
                </c:pt>
                <c:pt idx="7">
                  <c:v>65.380843412880026</c:v>
                </c:pt>
                <c:pt idx="8">
                  <c:v>92.144667127390008</c:v>
                </c:pt>
                <c:pt idx="9">
                  <c:v>281.56811782542775</c:v>
                </c:pt>
                <c:pt idx="10">
                  <c:v>17.088607594936708</c:v>
                </c:pt>
                <c:pt idx="11">
                  <c:v>72.25433526011561</c:v>
                </c:pt>
                <c:pt idx="12">
                  <c:v>94.585008276188219</c:v>
                </c:pt>
                <c:pt idx="13">
                  <c:v>80.353555644837286</c:v>
                </c:pt>
                <c:pt idx="14">
                  <c:v>140.5938864628821</c:v>
                </c:pt>
              </c:numCache>
            </c:numRef>
          </c:xVal>
          <c:yVal>
            <c:numRef>
              <c:f>'COVER PAGE - CHART SOURCE  '!$E$2:$E$16</c:f>
              <c:numCache>
                <c:formatCode>#,##0</c:formatCode>
                <c:ptCount val="15"/>
                <c:pt idx="0">
                  <c:v>71194</c:v>
                </c:pt>
                <c:pt idx="1">
                  <c:v>78090</c:v>
                </c:pt>
                <c:pt idx="2">
                  <c:v>76844</c:v>
                </c:pt>
                <c:pt idx="3">
                  <c:v>536</c:v>
                </c:pt>
                <c:pt idx="4">
                  <c:v>45108</c:v>
                </c:pt>
                <c:pt idx="5">
                  <c:v>49318</c:v>
                </c:pt>
                <c:pt idx="6">
                  <c:v>74823</c:v>
                </c:pt>
                <c:pt idx="7">
                  <c:v>11762</c:v>
                </c:pt>
                <c:pt idx="8">
                  <c:v>9828</c:v>
                </c:pt>
                <c:pt idx="9">
                  <c:v>54223</c:v>
                </c:pt>
                <c:pt idx="10">
                  <c:v>7786</c:v>
                </c:pt>
                <c:pt idx="11">
                  <c:v>10477</c:v>
                </c:pt>
                <c:pt idx="12">
                  <c:v>5816</c:v>
                </c:pt>
                <c:pt idx="13">
                  <c:v>51688</c:v>
                </c:pt>
                <c:pt idx="14">
                  <c:v>37442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F4-473A-A440-C90F145CE284}"/>
            </c:ext>
          </c:extLst>
        </c:ser>
        <c:ser>
          <c:idx val="2"/>
          <c:order val="2"/>
          <c:tx>
            <c:v>Portal &amp; Flaxton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xVal>
            <c:numRef>
              <c:f>('Source Data for Charts - KEEP'!$V$13:$V$16,'Source Data for Charts - KEEP'!$V$19:$V$35)</c:f>
              <c:numCache>
                <c:formatCode>0</c:formatCode>
                <c:ptCount val="21"/>
                <c:pt idx="0">
                  <c:v>205.5445490367776</c:v>
                </c:pt>
                <c:pt idx="1">
                  <c:v>220.82601915794163</c:v>
                </c:pt>
                <c:pt idx="2">
                  <c:v>209.28529764968263</c:v>
                </c:pt>
                <c:pt idx="3">
                  <c:v>208.76795485636114</c:v>
                </c:pt>
                <c:pt idx="4">
                  <c:v>119.5176668536175</c:v>
                </c:pt>
                <c:pt idx="5">
                  <c:v>129.08209633444412</c:v>
                </c:pt>
                <c:pt idx="6">
                  <c:v>238.73054376389732</c:v>
                </c:pt>
                <c:pt idx="7">
                  <c:v>231.38601823708206</c:v>
                </c:pt>
                <c:pt idx="8">
                  <c:v>240.19646017699114</c:v>
                </c:pt>
                <c:pt idx="9">
                  <c:v>223.44430925782547</c:v>
                </c:pt>
                <c:pt idx="10">
                  <c:v>206.65210413694723</c:v>
                </c:pt>
                <c:pt idx="11">
                  <c:v>206.53354030380308</c:v>
                </c:pt>
                <c:pt idx="12">
                  <c:v>180.03677028051555</c:v>
                </c:pt>
                <c:pt idx="13">
                  <c:v>172.13067565940023</c:v>
                </c:pt>
                <c:pt idx="14">
                  <c:v>177.7277551524127</c:v>
                </c:pt>
                <c:pt idx="15">
                  <c:v>164.93466564181398</c:v>
                </c:pt>
                <c:pt idx="16">
                  <c:v>164.42567567567568</c:v>
                </c:pt>
                <c:pt idx="17">
                  <c:v>167.00687841391868</c:v>
                </c:pt>
                <c:pt idx="18">
                  <c:v>171.11238532110093</c:v>
                </c:pt>
                <c:pt idx="19">
                  <c:v>165.7796678817335</c:v>
                </c:pt>
                <c:pt idx="20">
                  <c:v>171.88469351176963</c:v>
                </c:pt>
              </c:numCache>
            </c:numRef>
          </c:xVal>
          <c:yVal>
            <c:numRef>
              <c:f>('Source Data for Charts - KEEP'!$D$13:$D$16,'Source Data for Charts - KEEP'!$D$19:$D$35)</c:f>
              <c:numCache>
                <c:formatCode>#,##0</c:formatCode>
                <c:ptCount val="21"/>
                <c:pt idx="0">
                  <c:v>115942</c:v>
                </c:pt>
                <c:pt idx="1">
                  <c:v>128149</c:v>
                </c:pt>
                <c:pt idx="2">
                  <c:v>82273</c:v>
                </c:pt>
                <c:pt idx="3">
                  <c:v>99080</c:v>
                </c:pt>
                <c:pt idx="4">
                  <c:v>122884</c:v>
                </c:pt>
                <c:pt idx="5">
                  <c:v>76435</c:v>
                </c:pt>
                <c:pt idx="6">
                  <c:v>207926</c:v>
                </c:pt>
                <c:pt idx="7">
                  <c:v>120128</c:v>
                </c:pt>
                <c:pt idx="8">
                  <c:v>141718</c:v>
                </c:pt>
                <c:pt idx="9">
                  <c:v>48152</c:v>
                </c:pt>
                <c:pt idx="10">
                  <c:v>71069</c:v>
                </c:pt>
                <c:pt idx="11">
                  <c:v>96765</c:v>
                </c:pt>
                <c:pt idx="12">
                  <c:v>97217</c:v>
                </c:pt>
                <c:pt idx="13">
                  <c:v>91870</c:v>
                </c:pt>
                <c:pt idx="14">
                  <c:v>64436</c:v>
                </c:pt>
                <c:pt idx="15">
                  <c:v>94804</c:v>
                </c:pt>
                <c:pt idx="16">
                  <c:v>81732</c:v>
                </c:pt>
                <c:pt idx="17">
                  <c:v>81204</c:v>
                </c:pt>
                <c:pt idx="18">
                  <c:v>109059</c:v>
                </c:pt>
                <c:pt idx="19">
                  <c:v>62019</c:v>
                </c:pt>
                <c:pt idx="20">
                  <c:v>113979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F4-473A-A440-C90F145CE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9824"/>
        <c:axId val="584888744"/>
      </c:scatterChart>
      <c:valAx>
        <c:axId val="5848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Proppant # per lateral foot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8744"/>
        <c:crosses val="autoZero"/>
        <c:crossBetween val="midCat"/>
      </c:valAx>
      <c:valAx>
        <c:axId val="58488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Post-Frac</a:t>
                </a:r>
                <a:r>
                  <a:rPr lang="en-US" sz="1400" b="1" baseline="0"/>
                  <a:t> Cumulative Oil Production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982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090664312166374"/>
          <c:y val="7.9560744775573025E-2"/>
          <c:w val="0.10969296041295737"/>
          <c:h val="0.2043351888832900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460352420357959E-2"/>
          <c:y val="7.1021034445224812E-2"/>
          <c:w val="0.86890112696082644"/>
          <c:h val="0.83506016045443976"/>
        </c:manualLayout>
      </c:layout>
      <c:scatterChart>
        <c:scatterStyle val="lineMarker"/>
        <c:varyColors val="0"/>
        <c:ser>
          <c:idx val="0"/>
          <c:order val="0"/>
          <c:tx>
            <c:v>CUM Oil vs Frac 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'COVER PAGE - CHART SOURCE  '!$R$2:$R$44</c:f>
              <c:numCache>
                <c:formatCode>#,##0</c:formatCode>
                <c:ptCount val="43"/>
                <c:pt idx="0">
                  <c:v>14000</c:v>
                </c:pt>
                <c:pt idx="1">
                  <c:v>4924</c:v>
                </c:pt>
                <c:pt idx="2">
                  <c:v>36550</c:v>
                </c:pt>
                <c:pt idx="3">
                  <c:v>16214</c:v>
                </c:pt>
                <c:pt idx="4">
                  <c:v>12000</c:v>
                </c:pt>
                <c:pt idx="5">
                  <c:v>37325</c:v>
                </c:pt>
                <c:pt idx="6">
                  <c:v>12000</c:v>
                </c:pt>
                <c:pt idx="7">
                  <c:v>12000</c:v>
                </c:pt>
                <c:pt idx="8">
                  <c:v>12000</c:v>
                </c:pt>
                <c:pt idx="9">
                  <c:v>38250</c:v>
                </c:pt>
                <c:pt idx="10">
                  <c:v>4810</c:v>
                </c:pt>
                <c:pt idx="11">
                  <c:v>12000</c:v>
                </c:pt>
                <c:pt idx="12">
                  <c:v>12000</c:v>
                </c:pt>
                <c:pt idx="13">
                  <c:v>14000</c:v>
                </c:pt>
                <c:pt idx="14">
                  <c:v>8322</c:v>
                </c:pt>
                <c:pt idx="15">
                  <c:v>10129</c:v>
                </c:pt>
                <c:pt idx="16">
                  <c:v>19608</c:v>
                </c:pt>
                <c:pt idx="17">
                  <c:v>10628.571428571429</c:v>
                </c:pt>
                <c:pt idx="18">
                  <c:v>22380.952380952382</c:v>
                </c:pt>
                <c:pt idx="19">
                  <c:v>16902</c:v>
                </c:pt>
                <c:pt idx="20">
                  <c:v>26608.642857142859</c:v>
                </c:pt>
                <c:pt idx="21">
                  <c:v>28899.261904761905</c:v>
                </c:pt>
                <c:pt idx="22">
                  <c:v>51986.238095238092</c:v>
                </c:pt>
                <c:pt idx="23">
                  <c:v>37621</c:v>
                </c:pt>
                <c:pt idx="24">
                  <c:v>37510</c:v>
                </c:pt>
                <c:pt idx="25">
                  <c:v>25349</c:v>
                </c:pt>
                <c:pt idx="26">
                  <c:v>39946</c:v>
                </c:pt>
                <c:pt idx="27">
                  <c:v>52845</c:v>
                </c:pt>
                <c:pt idx="28">
                  <c:v>30102</c:v>
                </c:pt>
                <c:pt idx="29">
                  <c:v>30464</c:v>
                </c:pt>
                <c:pt idx="30">
                  <c:v>30489</c:v>
                </c:pt>
                <c:pt idx="31">
                  <c:v>34243</c:v>
                </c:pt>
                <c:pt idx="32">
                  <c:v>33892</c:v>
                </c:pt>
                <c:pt idx="33">
                  <c:v>15364</c:v>
                </c:pt>
                <c:pt idx="34">
                  <c:v>24264</c:v>
                </c:pt>
                <c:pt idx="35">
                  <c:v>20717</c:v>
                </c:pt>
                <c:pt idx="36">
                  <c:v>22371</c:v>
                </c:pt>
                <c:pt idx="37">
                  <c:v>26730</c:v>
                </c:pt>
                <c:pt idx="38">
                  <c:v>26951</c:v>
                </c:pt>
                <c:pt idx="39">
                  <c:v>26594</c:v>
                </c:pt>
                <c:pt idx="40">
                  <c:v>30706</c:v>
                </c:pt>
                <c:pt idx="41">
                  <c:v>39162</c:v>
                </c:pt>
                <c:pt idx="42">
                  <c:v>40037</c:v>
                </c:pt>
              </c:numCache>
            </c:numRef>
          </c:xVal>
          <c:yVal>
            <c:numRef>
              <c:f>'COVER PAGE - CHART SOURCE  '!$E$2:$E$44</c:f>
              <c:numCache>
                <c:formatCode>#,##0</c:formatCode>
                <c:ptCount val="43"/>
                <c:pt idx="0">
                  <c:v>71194</c:v>
                </c:pt>
                <c:pt idx="1">
                  <c:v>78090</c:v>
                </c:pt>
                <c:pt idx="2">
                  <c:v>76844</c:v>
                </c:pt>
                <c:pt idx="3">
                  <c:v>536</c:v>
                </c:pt>
                <c:pt idx="4">
                  <c:v>45108</c:v>
                </c:pt>
                <c:pt idx="5">
                  <c:v>49318</c:v>
                </c:pt>
                <c:pt idx="6">
                  <c:v>74823</c:v>
                </c:pt>
                <c:pt idx="7">
                  <c:v>11762</c:v>
                </c:pt>
                <c:pt idx="8">
                  <c:v>9828</c:v>
                </c:pt>
                <c:pt idx="9">
                  <c:v>54223</c:v>
                </c:pt>
                <c:pt idx="10">
                  <c:v>7786</c:v>
                </c:pt>
                <c:pt idx="11">
                  <c:v>10477</c:v>
                </c:pt>
                <c:pt idx="12">
                  <c:v>5816</c:v>
                </c:pt>
                <c:pt idx="13">
                  <c:v>51688</c:v>
                </c:pt>
                <c:pt idx="14">
                  <c:v>37442</c:v>
                </c:pt>
                <c:pt idx="15">
                  <c:v>122884</c:v>
                </c:pt>
                <c:pt idx="16">
                  <c:v>27850</c:v>
                </c:pt>
                <c:pt idx="17">
                  <c:v>76435</c:v>
                </c:pt>
                <c:pt idx="18">
                  <c:v>207926</c:v>
                </c:pt>
                <c:pt idx="19">
                  <c:v>19150</c:v>
                </c:pt>
                <c:pt idx="20">
                  <c:v>120128</c:v>
                </c:pt>
                <c:pt idx="21">
                  <c:v>141718</c:v>
                </c:pt>
                <c:pt idx="22">
                  <c:v>48152</c:v>
                </c:pt>
                <c:pt idx="23">
                  <c:v>115942</c:v>
                </c:pt>
                <c:pt idx="24">
                  <c:v>128149</c:v>
                </c:pt>
                <c:pt idx="25">
                  <c:v>71069</c:v>
                </c:pt>
                <c:pt idx="26">
                  <c:v>96765</c:v>
                </c:pt>
                <c:pt idx="27">
                  <c:v>66218</c:v>
                </c:pt>
                <c:pt idx="28">
                  <c:v>97217</c:v>
                </c:pt>
                <c:pt idx="29">
                  <c:v>91870</c:v>
                </c:pt>
                <c:pt idx="30">
                  <c:v>64436</c:v>
                </c:pt>
                <c:pt idx="31">
                  <c:v>94804</c:v>
                </c:pt>
                <c:pt idx="32">
                  <c:v>81732</c:v>
                </c:pt>
                <c:pt idx="33">
                  <c:v>68414</c:v>
                </c:pt>
                <c:pt idx="34">
                  <c:v>47984</c:v>
                </c:pt>
                <c:pt idx="35">
                  <c:v>82273</c:v>
                </c:pt>
                <c:pt idx="36">
                  <c:v>99080</c:v>
                </c:pt>
                <c:pt idx="37">
                  <c:v>81204</c:v>
                </c:pt>
                <c:pt idx="38">
                  <c:v>109059</c:v>
                </c:pt>
                <c:pt idx="39">
                  <c:v>62019</c:v>
                </c:pt>
                <c:pt idx="40">
                  <c:v>113979</c:v>
                </c:pt>
                <c:pt idx="41">
                  <c:v>25318</c:v>
                </c:pt>
                <c:pt idx="42">
                  <c:v>112922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89-45C3-BF61-08DD38C2B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402232"/>
        <c:axId val="530400072"/>
      </c:scatterChart>
      <c:valAx>
        <c:axId val="53040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Frac Volume (BBLS)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400072"/>
        <c:crosses val="autoZero"/>
        <c:crossBetween val="midCat"/>
      </c:valAx>
      <c:valAx>
        <c:axId val="53040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Cumulative Oil Production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40223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IP BOPD vs 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'COVER PAGE - CHART SOURCE  '!$R$2:$R$44</c:f>
              <c:numCache>
                <c:formatCode>#,##0</c:formatCode>
                <c:ptCount val="43"/>
                <c:pt idx="0">
                  <c:v>14000</c:v>
                </c:pt>
                <c:pt idx="1">
                  <c:v>4924</c:v>
                </c:pt>
                <c:pt idx="2">
                  <c:v>36550</c:v>
                </c:pt>
                <c:pt idx="3">
                  <c:v>16214</c:v>
                </c:pt>
                <c:pt idx="4">
                  <c:v>12000</c:v>
                </c:pt>
                <c:pt idx="5">
                  <c:v>37325</c:v>
                </c:pt>
                <c:pt idx="6">
                  <c:v>12000</c:v>
                </c:pt>
                <c:pt idx="7">
                  <c:v>12000</c:v>
                </c:pt>
                <c:pt idx="8">
                  <c:v>12000</c:v>
                </c:pt>
                <c:pt idx="9">
                  <c:v>38250</c:v>
                </c:pt>
                <c:pt idx="10">
                  <c:v>4810</c:v>
                </c:pt>
                <c:pt idx="11">
                  <c:v>12000</c:v>
                </c:pt>
                <c:pt idx="12">
                  <c:v>12000</c:v>
                </c:pt>
                <c:pt idx="13">
                  <c:v>14000</c:v>
                </c:pt>
                <c:pt idx="14">
                  <c:v>8322</c:v>
                </c:pt>
                <c:pt idx="15">
                  <c:v>10129</c:v>
                </c:pt>
                <c:pt idx="16">
                  <c:v>19608</c:v>
                </c:pt>
                <c:pt idx="17">
                  <c:v>10628.571428571429</c:v>
                </c:pt>
                <c:pt idx="18">
                  <c:v>22380.952380952382</c:v>
                </c:pt>
                <c:pt idx="19">
                  <c:v>16902</c:v>
                </c:pt>
                <c:pt idx="20">
                  <c:v>26608.642857142859</c:v>
                </c:pt>
                <c:pt idx="21">
                  <c:v>28899.261904761905</c:v>
                </c:pt>
                <c:pt idx="22">
                  <c:v>51986.238095238092</c:v>
                </c:pt>
                <c:pt idx="23">
                  <c:v>37621</c:v>
                </c:pt>
                <c:pt idx="24">
                  <c:v>37510</c:v>
                </c:pt>
                <c:pt idx="25">
                  <c:v>25349</c:v>
                </c:pt>
                <c:pt idx="26">
                  <c:v>39946</c:v>
                </c:pt>
                <c:pt idx="27">
                  <c:v>52845</c:v>
                </c:pt>
                <c:pt idx="28">
                  <c:v>30102</c:v>
                </c:pt>
                <c:pt idx="29">
                  <c:v>30464</c:v>
                </c:pt>
                <c:pt idx="30">
                  <c:v>30489</c:v>
                </c:pt>
                <c:pt idx="31">
                  <c:v>34243</c:v>
                </c:pt>
                <c:pt idx="32">
                  <c:v>33892</c:v>
                </c:pt>
                <c:pt idx="33">
                  <c:v>15364</c:v>
                </c:pt>
                <c:pt idx="34">
                  <c:v>24264</c:v>
                </c:pt>
                <c:pt idx="35">
                  <c:v>20717</c:v>
                </c:pt>
                <c:pt idx="36">
                  <c:v>22371</c:v>
                </c:pt>
                <c:pt idx="37">
                  <c:v>26730</c:v>
                </c:pt>
                <c:pt idx="38">
                  <c:v>26951</c:v>
                </c:pt>
                <c:pt idx="39">
                  <c:v>26594</c:v>
                </c:pt>
                <c:pt idx="40">
                  <c:v>30706</c:v>
                </c:pt>
                <c:pt idx="41">
                  <c:v>39162</c:v>
                </c:pt>
                <c:pt idx="42">
                  <c:v>40037</c:v>
                </c:pt>
              </c:numCache>
            </c:numRef>
          </c:xVal>
          <c:yVal>
            <c:numRef>
              <c:f>'COVER PAGE - CHART SOURCE  '!$H$2:$H$44</c:f>
              <c:numCache>
                <c:formatCode>#,##0</c:formatCode>
                <c:ptCount val="43"/>
                <c:pt idx="0">
                  <c:v>75.786111111111111</c:v>
                </c:pt>
                <c:pt idx="1">
                  <c:v>32.033333333333331</c:v>
                </c:pt>
                <c:pt idx="2">
                  <c:v>52.43888888888889</c:v>
                </c:pt>
                <c:pt idx="3">
                  <c:v>0.25</c:v>
                </c:pt>
                <c:pt idx="4">
                  <c:v>61.913888888888891</c:v>
                </c:pt>
                <c:pt idx="5">
                  <c:v>67.316666666666663</c:v>
                </c:pt>
                <c:pt idx="6">
                  <c:v>93.911111111111111</c:v>
                </c:pt>
                <c:pt idx="7">
                  <c:v>6.697222222222222</c:v>
                </c:pt>
                <c:pt idx="8">
                  <c:v>5.1333333333333337</c:v>
                </c:pt>
                <c:pt idx="9">
                  <c:v>69.780555555555551</c:v>
                </c:pt>
                <c:pt idx="10">
                  <c:v>6.1166666666666663</c:v>
                </c:pt>
                <c:pt idx="11">
                  <c:v>8.1222222222222218</c:v>
                </c:pt>
                <c:pt idx="12">
                  <c:v>4.7694444444444448</c:v>
                </c:pt>
                <c:pt idx="13">
                  <c:v>62.297222222222224</c:v>
                </c:pt>
                <c:pt idx="14">
                  <c:v>46.002777777777773</c:v>
                </c:pt>
                <c:pt idx="15">
                  <c:v>155.27878787878788</c:v>
                </c:pt>
                <c:pt idx="16">
                  <c:v>65.61944444444444</c:v>
                </c:pt>
                <c:pt idx="17">
                  <c:v>90.158333333333331</c:v>
                </c:pt>
                <c:pt idx="18">
                  <c:v>294.23055555555555</c:v>
                </c:pt>
                <c:pt idx="19">
                  <c:v>42.93611111111111</c:v>
                </c:pt>
                <c:pt idx="20">
                  <c:v>190.50555555555556</c:v>
                </c:pt>
                <c:pt idx="21">
                  <c:v>212.30277777777778</c:v>
                </c:pt>
                <c:pt idx="22">
                  <c:v>76.933333333333337</c:v>
                </c:pt>
                <c:pt idx="23">
                  <c:v>177.31944444444443</c:v>
                </c:pt>
                <c:pt idx="24">
                  <c:v>175.28055555555557</c:v>
                </c:pt>
                <c:pt idx="25">
                  <c:v>98.905555555555551</c:v>
                </c:pt>
                <c:pt idx="26">
                  <c:v>130.03333333333333</c:v>
                </c:pt>
                <c:pt idx="27">
                  <c:v>107.95</c:v>
                </c:pt>
                <c:pt idx="28">
                  <c:v>151.375</c:v>
                </c:pt>
                <c:pt idx="29">
                  <c:v>146.35555555555555</c:v>
                </c:pt>
                <c:pt idx="30">
                  <c:v>101.40277777777779</c:v>
                </c:pt>
                <c:pt idx="31">
                  <c:v>151.33055555555558</c:v>
                </c:pt>
                <c:pt idx="32">
                  <c:v>132.75277777777779</c:v>
                </c:pt>
                <c:pt idx="33">
                  <c:v>92.638888888888886</c:v>
                </c:pt>
                <c:pt idx="34">
                  <c:v>74.180555555555557</c:v>
                </c:pt>
                <c:pt idx="35">
                  <c:v>176.77500000000001</c:v>
                </c:pt>
                <c:pt idx="36">
                  <c:v>196.56666666666666</c:v>
                </c:pt>
                <c:pt idx="37">
                  <c:v>139.33333333333334</c:v>
                </c:pt>
                <c:pt idx="38">
                  <c:v>173.78888888888889</c:v>
                </c:pt>
                <c:pt idx="39">
                  <c:v>116.30277777777778</c:v>
                </c:pt>
                <c:pt idx="40">
                  <c:v>179.87777777777777</c:v>
                </c:pt>
                <c:pt idx="41">
                  <c:v>33.133333333333333</c:v>
                </c:pt>
                <c:pt idx="42">
                  <c:v>191.15277777777777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B9-430E-82BF-2BB351493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57610392"/>
        <c:axId val="757610032"/>
      </c:scatterChart>
      <c:valAx>
        <c:axId val="757610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Frac Volume (BBLS)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610032"/>
        <c:crosses val="autoZero"/>
        <c:crossBetween val="midCat"/>
      </c:valAx>
      <c:valAx>
        <c:axId val="75761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12 Months IP  BOPD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61039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Month IP GOR vs 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'COVER PAGE - CHART SOURCE  '!$R$2:$R$44</c:f>
              <c:numCache>
                <c:formatCode>#,##0</c:formatCode>
                <c:ptCount val="43"/>
                <c:pt idx="0">
                  <c:v>14000</c:v>
                </c:pt>
                <c:pt idx="1">
                  <c:v>4924</c:v>
                </c:pt>
                <c:pt idx="2">
                  <c:v>36550</c:v>
                </c:pt>
                <c:pt idx="3">
                  <c:v>16214</c:v>
                </c:pt>
                <c:pt idx="4">
                  <c:v>12000</c:v>
                </c:pt>
                <c:pt idx="5">
                  <c:v>37325</c:v>
                </c:pt>
                <c:pt idx="6">
                  <c:v>12000</c:v>
                </c:pt>
                <c:pt idx="7">
                  <c:v>12000</c:v>
                </c:pt>
                <c:pt idx="8">
                  <c:v>12000</c:v>
                </c:pt>
                <c:pt idx="9">
                  <c:v>38250</c:v>
                </c:pt>
                <c:pt idx="10">
                  <c:v>4810</c:v>
                </c:pt>
                <c:pt idx="11">
                  <c:v>12000</c:v>
                </c:pt>
                <c:pt idx="12">
                  <c:v>12000</c:v>
                </c:pt>
                <c:pt idx="13">
                  <c:v>14000</c:v>
                </c:pt>
                <c:pt idx="14">
                  <c:v>8322</c:v>
                </c:pt>
                <c:pt idx="15">
                  <c:v>10129</c:v>
                </c:pt>
                <c:pt idx="16">
                  <c:v>19608</c:v>
                </c:pt>
                <c:pt idx="17">
                  <c:v>10628.571428571429</c:v>
                </c:pt>
                <c:pt idx="18">
                  <c:v>22380.952380952382</c:v>
                </c:pt>
                <c:pt idx="19">
                  <c:v>16902</c:v>
                </c:pt>
                <c:pt idx="20">
                  <c:v>26608.642857142859</c:v>
                </c:pt>
                <c:pt idx="21">
                  <c:v>28899.261904761905</c:v>
                </c:pt>
                <c:pt idx="22">
                  <c:v>51986.238095238092</c:v>
                </c:pt>
                <c:pt idx="23">
                  <c:v>37621</c:v>
                </c:pt>
                <c:pt idx="24">
                  <c:v>37510</c:v>
                </c:pt>
                <c:pt idx="25">
                  <c:v>25349</c:v>
                </c:pt>
                <c:pt idx="26">
                  <c:v>39946</c:v>
                </c:pt>
                <c:pt idx="27">
                  <c:v>52845</c:v>
                </c:pt>
                <c:pt idx="28">
                  <c:v>30102</c:v>
                </c:pt>
                <c:pt idx="29">
                  <c:v>30464</c:v>
                </c:pt>
                <c:pt idx="30">
                  <c:v>30489</c:v>
                </c:pt>
                <c:pt idx="31">
                  <c:v>34243</c:v>
                </c:pt>
                <c:pt idx="32">
                  <c:v>33892</c:v>
                </c:pt>
                <c:pt idx="33">
                  <c:v>15364</c:v>
                </c:pt>
                <c:pt idx="34">
                  <c:v>24264</c:v>
                </c:pt>
                <c:pt idx="35">
                  <c:v>20717</c:v>
                </c:pt>
                <c:pt idx="36">
                  <c:v>22371</c:v>
                </c:pt>
                <c:pt idx="37">
                  <c:v>26730</c:v>
                </c:pt>
                <c:pt idx="38">
                  <c:v>26951</c:v>
                </c:pt>
                <c:pt idx="39">
                  <c:v>26594</c:v>
                </c:pt>
                <c:pt idx="40">
                  <c:v>30706</c:v>
                </c:pt>
                <c:pt idx="41">
                  <c:v>39162</c:v>
                </c:pt>
                <c:pt idx="42">
                  <c:v>40037</c:v>
                </c:pt>
              </c:numCache>
            </c:numRef>
          </c:xVal>
          <c:yVal>
            <c:numRef>
              <c:f>'COVER PAGE - CHART SOURCE  '!$K$2:$K$44</c:f>
              <c:numCache>
                <c:formatCode>#,##0.0</c:formatCode>
                <c:ptCount val="43"/>
                <c:pt idx="0">
                  <c:v>3.4808488802551039</c:v>
                </c:pt>
                <c:pt idx="1">
                  <c:v>1.5947797433229276</c:v>
                </c:pt>
                <c:pt idx="2">
                  <c:v>1.5544549210721474</c:v>
                </c:pt>
                <c:pt idx="3">
                  <c:v>0</c:v>
                </c:pt>
                <c:pt idx="4">
                  <c:v>5.6904302570774821</c:v>
                </c:pt>
                <c:pt idx="5">
                  <c:v>4.0260377981348521</c:v>
                </c:pt>
                <c:pt idx="6">
                  <c:v>4.2304779933743495</c:v>
                </c:pt>
                <c:pt idx="7">
                  <c:v>5.2853587722936552</c:v>
                </c:pt>
                <c:pt idx="8">
                  <c:v>0.84090909090909083</c:v>
                </c:pt>
                <c:pt idx="9">
                  <c:v>3.0706182078738906</c:v>
                </c:pt>
                <c:pt idx="10">
                  <c:v>4.4450499545867395</c:v>
                </c:pt>
                <c:pt idx="11">
                  <c:v>4.309507523939808</c:v>
                </c:pt>
                <c:pt idx="12">
                  <c:v>0.95515433896330793</c:v>
                </c:pt>
                <c:pt idx="13">
                  <c:v>2.3583626878316313</c:v>
                </c:pt>
                <c:pt idx="14">
                  <c:v>3.8134170641869458</c:v>
                </c:pt>
                <c:pt idx="15">
                  <c:v>3.2852737988368914</c:v>
                </c:pt>
                <c:pt idx="16">
                  <c:v>2.7495237692079759</c:v>
                </c:pt>
                <c:pt idx="17">
                  <c:v>2.9164741041994025</c:v>
                </c:pt>
                <c:pt idx="18">
                  <c:v>2.1250059005126367</c:v>
                </c:pt>
                <c:pt idx="19">
                  <c:v>3.4651614155398853</c:v>
                </c:pt>
                <c:pt idx="20">
                  <c:v>2.7683940392522821</c:v>
                </c:pt>
                <c:pt idx="21">
                  <c:v>3.0166559813683289</c:v>
                </c:pt>
                <c:pt idx="22">
                  <c:v>1.8391103408434433</c:v>
                </c:pt>
                <c:pt idx="23">
                  <c:v>4.7563718962951365</c:v>
                </c:pt>
                <c:pt idx="24">
                  <c:v>5.2542273498042817</c:v>
                </c:pt>
                <c:pt idx="25">
                  <c:v>4.3181205414817727</c:v>
                </c:pt>
                <c:pt idx="26">
                  <c:v>2.8801375715628468</c:v>
                </c:pt>
                <c:pt idx="27">
                  <c:v>1.8669651587669187</c:v>
                </c:pt>
                <c:pt idx="28">
                  <c:v>4.4342416735480317</c:v>
                </c:pt>
                <c:pt idx="29">
                  <c:v>4.0549460977831773</c:v>
                </c:pt>
                <c:pt idx="30">
                  <c:v>4.3583070812217501</c:v>
                </c:pt>
                <c:pt idx="31">
                  <c:v>6.6264248609555967</c:v>
                </c:pt>
                <c:pt idx="32">
                  <c:v>7.1025925383440391</c:v>
                </c:pt>
                <c:pt idx="33">
                  <c:v>2.8331634182908547</c:v>
                </c:pt>
                <c:pt idx="34">
                  <c:v>2.4791237595955811</c:v>
                </c:pt>
                <c:pt idx="35">
                  <c:v>2.7610270431653543</c:v>
                </c:pt>
                <c:pt idx="36">
                  <c:v>2.1874258097337629</c:v>
                </c:pt>
                <c:pt idx="37">
                  <c:v>6.5597089314194568</c:v>
                </c:pt>
                <c:pt idx="38">
                  <c:v>6.1381944888434239</c:v>
                </c:pt>
                <c:pt idx="39">
                  <c:v>9.5280040125152272</c:v>
                </c:pt>
                <c:pt idx="40">
                  <c:v>3.5190407066526657</c:v>
                </c:pt>
                <c:pt idx="41">
                  <c:v>5.6540073775989272</c:v>
                </c:pt>
                <c:pt idx="42">
                  <c:v>2.5729419457967015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81-4166-963D-82C4D1A6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814760"/>
        <c:axId val="799282288"/>
      </c:scatterChart>
      <c:valAx>
        <c:axId val="80381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Frac 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282288"/>
        <c:crosses val="autoZero"/>
        <c:crossBetween val="midCat"/>
      </c:valAx>
      <c:valAx>
        <c:axId val="79928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GOR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81476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Cum Oil Vs Proppant Weight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'COVER PAGE - CHART SOURCE  '!$U$2:$U$44</c:f>
              <c:numCache>
                <c:formatCode>#,##0</c:formatCode>
                <c:ptCount val="43"/>
                <c:pt idx="0">
                  <c:v>400000</c:v>
                </c:pt>
                <c:pt idx="1">
                  <c:v>239471</c:v>
                </c:pt>
                <c:pt idx="2">
                  <c:v>1300000</c:v>
                </c:pt>
                <c:pt idx="3">
                  <c:v>325420</c:v>
                </c:pt>
                <c:pt idx="4">
                  <c:v>400000</c:v>
                </c:pt>
                <c:pt idx="5">
                  <c:v>1300000</c:v>
                </c:pt>
                <c:pt idx="6">
                  <c:v>400000</c:v>
                </c:pt>
                <c:pt idx="7">
                  <c:v>400000</c:v>
                </c:pt>
                <c:pt idx="8">
                  <c:v>400000</c:v>
                </c:pt>
                <c:pt idx="9">
                  <c:v>1300000</c:v>
                </c:pt>
                <c:pt idx="10">
                  <c:v>94500</c:v>
                </c:pt>
                <c:pt idx="11">
                  <c:v>400000</c:v>
                </c:pt>
                <c:pt idx="12">
                  <c:v>400000</c:v>
                </c:pt>
                <c:pt idx="13">
                  <c:v>400000</c:v>
                </c:pt>
                <c:pt idx="14">
                  <c:v>321960</c:v>
                </c:pt>
                <c:pt idx="15">
                  <c:v>426200</c:v>
                </c:pt>
                <c:pt idx="16">
                  <c:v>704431</c:v>
                </c:pt>
                <c:pt idx="17">
                  <c:v>426100</c:v>
                </c:pt>
                <c:pt idx="18">
                  <c:v>1181000</c:v>
                </c:pt>
                <c:pt idx="19">
                  <c:v>508277</c:v>
                </c:pt>
                <c:pt idx="20">
                  <c:v>1294142</c:v>
                </c:pt>
                <c:pt idx="21">
                  <c:v>1357110</c:v>
                </c:pt>
                <c:pt idx="22">
                  <c:v>2020160</c:v>
                </c:pt>
                <c:pt idx="23">
                  <c:v>1877855</c:v>
                </c:pt>
                <c:pt idx="24">
                  <c:v>1982576</c:v>
                </c:pt>
                <c:pt idx="25">
                  <c:v>1158905</c:v>
                </c:pt>
                <c:pt idx="26">
                  <c:v>1862726</c:v>
                </c:pt>
                <c:pt idx="27">
                  <c:v>1824470</c:v>
                </c:pt>
                <c:pt idx="28">
                  <c:v>1424811</c:v>
                </c:pt>
                <c:pt idx="29">
                  <c:v>1429201</c:v>
                </c:pt>
                <c:pt idx="30">
                  <c:v>1440128</c:v>
                </c:pt>
                <c:pt idx="31">
                  <c:v>1502060</c:v>
                </c:pt>
                <c:pt idx="32">
                  <c:v>1557440</c:v>
                </c:pt>
                <c:pt idx="33">
                  <c:v>0</c:v>
                </c:pt>
                <c:pt idx="34">
                  <c:v>0</c:v>
                </c:pt>
                <c:pt idx="35">
                  <c:v>1219924</c:v>
                </c:pt>
                <c:pt idx="36">
                  <c:v>1220875</c:v>
                </c:pt>
                <c:pt idx="37">
                  <c:v>1651030</c:v>
                </c:pt>
                <c:pt idx="38">
                  <c:v>1641310</c:v>
                </c:pt>
                <c:pt idx="39">
                  <c:v>1637240</c:v>
                </c:pt>
                <c:pt idx="40">
                  <c:v>1438503</c:v>
                </c:pt>
                <c:pt idx="41">
                  <c:v>2442700</c:v>
                </c:pt>
                <c:pt idx="42">
                  <c:v>2446660</c:v>
                </c:pt>
              </c:numCache>
            </c:numRef>
          </c:xVal>
          <c:yVal>
            <c:numRef>
              <c:f>'COVER PAGE - CHART SOURCE  '!$E$2:$E$44</c:f>
              <c:numCache>
                <c:formatCode>#,##0</c:formatCode>
                <c:ptCount val="43"/>
                <c:pt idx="0">
                  <c:v>71194</c:v>
                </c:pt>
                <c:pt idx="1">
                  <c:v>78090</c:v>
                </c:pt>
                <c:pt idx="2">
                  <c:v>76844</c:v>
                </c:pt>
                <c:pt idx="3">
                  <c:v>536</c:v>
                </c:pt>
                <c:pt idx="4">
                  <c:v>45108</c:v>
                </c:pt>
                <c:pt idx="5">
                  <c:v>49318</c:v>
                </c:pt>
                <c:pt idx="6">
                  <c:v>74823</c:v>
                </c:pt>
                <c:pt idx="7">
                  <c:v>11762</c:v>
                </c:pt>
                <c:pt idx="8">
                  <c:v>9828</c:v>
                </c:pt>
                <c:pt idx="9">
                  <c:v>54223</c:v>
                </c:pt>
                <c:pt idx="10">
                  <c:v>7786</c:v>
                </c:pt>
                <c:pt idx="11">
                  <c:v>10477</c:v>
                </c:pt>
                <c:pt idx="12">
                  <c:v>5816</c:v>
                </c:pt>
                <c:pt idx="13">
                  <c:v>51688</c:v>
                </c:pt>
                <c:pt idx="14">
                  <c:v>37442</c:v>
                </c:pt>
                <c:pt idx="15">
                  <c:v>122884</c:v>
                </c:pt>
                <c:pt idx="16">
                  <c:v>27850</c:v>
                </c:pt>
                <c:pt idx="17">
                  <c:v>76435</c:v>
                </c:pt>
                <c:pt idx="18">
                  <c:v>207926</c:v>
                </c:pt>
                <c:pt idx="19">
                  <c:v>19150</c:v>
                </c:pt>
                <c:pt idx="20">
                  <c:v>120128</c:v>
                </c:pt>
                <c:pt idx="21">
                  <c:v>141718</c:v>
                </c:pt>
                <c:pt idx="22">
                  <c:v>48152</c:v>
                </c:pt>
                <c:pt idx="23">
                  <c:v>115942</c:v>
                </c:pt>
                <c:pt idx="24">
                  <c:v>128149</c:v>
                </c:pt>
                <c:pt idx="25">
                  <c:v>71069</c:v>
                </c:pt>
                <c:pt idx="26">
                  <c:v>96765</c:v>
                </c:pt>
                <c:pt idx="27">
                  <c:v>66218</c:v>
                </c:pt>
                <c:pt idx="28">
                  <c:v>97217</c:v>
                </c:pt>
                <c:pt idx="29">
                  <c:v>91870</c:v>
                </c:pt>
                <c:pt idx="30">
                  <c:v>64436</c:v>
                </c:pt>
                <c:pt idx="31">
                  <c:v>94804</c:v>
                </c:pt>
                <c:pt idx="32">
                  <c:v>81732</c:v>
                </c:pt>
                <c:pt idx="33">
                  <c:v>68414</c:v>
                </c:pt>
                <c:pt idx="34">
                  <c:v>47984</c:v>
                </c:pt>
                <c:pt idx="35">
                  <c:v>82273</c:v>
                </c:pt>
                <c:pt idx="36">
                  <c:v>99080</c:v>
                </c:pt>
                <c:pt idx="37">
                  <c:v>81204</c:v>
                </c:pt>
                <c:pt idx="38">
                  <c:v>109059</c:v>
                </c:pt>
                <c:pt idx="39">
                  <c:v>62019</c:v>
                </c:pt>
                <c:pt idx="40">
                  <c:v>113979</c:v>
                </c:pt>
                <c:pt idx="41">
                  <c:v>25318</c:v>
                </c:pt>
                <c:pt idx="42">
                  <c:v>112922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D6-43C7-A7CC-20E16C72E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692016"/>
        <c:axId val="799280128"/>
      </c:scatterChart>
      <c:valAx>
        <c:axId val="76569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Pounds</a:t>
                </a:r>
                <a:r>
                  <a:rPr lang="en-US" sz="1400" b="1" baseline="0"/>
                  <a:t> of Proppant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280128"/>
        <c:crosses val="autoZero"/>
        <c:crossBetween val="midCat"/>
      </c:valAx>
      <c:valAx>
        <c:axId val="7992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CUM Oil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69201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IP BOPD</a:t>
            </a:r>
            <a:r>
              <a:rPr lang="en-US" sz="1600" b="1" baseline="0"/>
              <a:t> vs Total Proppant Weight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4100574557442E-2"/>
          <c:y val="7.9952674761454748E-2"/>
          <c:w val="0.85673836558479666"/>
          <c:h val="0.82529285238557992"/>
        </c:manualLayout>
      </c:layout>
      <c:scatterChart>
        <c:scatterStyle val="lineMarker"/>
        <c:varyColors val="0"/>
        <c:ser>
          <c:idx val="0"/>
          <c:order val="0"/>
          <c:tx>
            <c:v>Grassroots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'COVER PAGE - CHART SOURCE  '!$U$2:$U$44</c:f>
              <c:numCache>
                <c:formatCode>#,##0</c:formatCode>
                <c:ptCount val="43"/>
                <c:pt idx="0">
                  <c:v>400000</c:v>
                </c:pt>
                <c:pt idx="1">
                  <c:v>239471</c:v>
                </c:pt>
                <c:pt idx="2">
                  <c:v>1300000</c:v>
                </c:pt>
                <c:pt idx="3">
                  <c:v>325420</c:v>
                </c:pt>
                <c:pt idx="4">
                  <c:v>400000</c:v>
                </c:pt>
                <c:pt idx="5">
                  <c:v>1300000</c:v>
                </c:pt>
                <c:pt idx="6">
                  <c:v>400000</c:v>
                </c:pt>
                <c:pt idx="7">
                  <c:v>400000</c:v>
                </c:pt>
                <c:pt idx="8">
                  <c:v>400000</c:v>
                </c:pt>
                <c:pt idx="9">
                  <c:v>1300000</c:v>
                </c:pt>
                <c:pt idx="10">
                  <c:v>94500</c:v>
                </c:pt>
                <c:pt idx="11">
                  <c:v>400000</c:v>
                </c:pt>
                <c:pt idx="12">
                  <c:v>400000</c:v>
                </c:pt>
                <c:pt idx="13">
                  <c:v>400000</c:v>
                </c:pt>
                <c:pt idx="14">
                  <c:v>321960</c:v>
                </c:pt>
                <c:pt idx="15">
                  <c:v>426200</c:v>
                </c:pt>
                <c:pt idx="16">
                  <c:v>704431</c:v>
                </c:pt>
                <c:pt idx="17">
                  <c:v>426100</c:v>
                </c:pt>
                <c:pt idx="18">
                  <c:v>1181000</c:v>
                </c:pt>
                <c:pt idx="19">
                  <c:v>508277</c:v>
                </c:pt>
                <c:pt idx="20">
                  <c:v>1294142</c:v>
                </c:pt>
                <c:pt idx="21">
                  <c:v>1357110</c:v>
                </c:pt>
                <c:pt idx="22">
                  <c:v>2020160</c:v>
                </c:pt>
                <c:pt idx="23">
                  <c:v>1877855</c:v>
                </c:pt>
                <c:pt idx="24">
                  <c:v>1982576</c:v>
                </c:pt>
                <c:pt idx="25">
                  <c:v>1158905</c:v>
                </c:pt>
                <c:pt idx="26">
                  <c:v>1862726</c:v>
                </c:pt>
                <c:pt idx="27">
                  <c:v>1824470</c:v>
                </c:pt>
                <c:pt idx="28">
                  <c:v>1424811</c:v>
                </c:pt>
                <c:pt idx="29">
                  <c:v>1429201</c:v>
                </c:pt>
                <c:pt idx="30">
                  <c:v>1440128</c:v>
                </c:pt>
                <c:pt idx="31">
                  <c:v>1502060</c:v>
                </c:pt>
                <c:pt idx="32">
                  <c:v>1557440</c:v>
                </c:pt>
                <c:pt idx="33">
                  <c:v>0</c:v>
                </c:pt>
                <c:pt idx="34">
                  <c:v>0</c:v>
                </c:pt>
                <c:pt idx="35">
                  <c:v>1219924</c:v>
                </c:pt>
                <c:pt idx="36">
                  <c:v>1220875</c:v>
                </c:pt>
                <c:pt idx="37">
                  <c:v>1651030</c:v>
                </c:pt>
                <c:pt idx="38">
                  <c:v>1641310</c:v>
                </c:pt>
                <c:pt idx="39">
                  <c:v>1637240</c:v>
                </c:pt>
                <c:pt idx="40">
                  <c:v>1438503</c:v>
                </c:pt>
                <c:pt idx="41">
                  <c:v>2442700</c:v>
                </c:pt>
                <c:pt idx="42">
                  <c:v>2446660</c:v>
                </c:pt>
              </c:numCache>
            </c:numRef>
          </c:xVal>
          <c:yVal>
            <c:numRef>
              <c:f>'COVER PAGE - CHART SOURCE  '!$H$2:$H$66</c:f>
              <c:numCache>
                <c:formatCode>#,##0</c:formatCode>
                <c:ptCount val="65"/>
                <c:pt idx="0">
                  <c:v>75.786111111111111</c:v>
                </c:pt>
                <c:pt idx="1">
                  <c:v>32.033333333333331</c:v>
                </c:pt>
                <c:pt idx="2">
                  <c:v>52.43888888888889</c:v>
                </c:pt>
                <c:pt idx="3">
                  <c:v>0.25</c:v>
                </c:pt>
                <c:pt idx="4">
                  <c:v>61.913888888888891</c:v>
                </c:pt>
                <c:pt idx="5">
                  <c:v>67.316666666666663</c:v>
                </c:pt>
                <c:pt idx="6">
                  <c:v>93.911111111111111</c:v>
                </c:pt>
                <c:pt idx="7">
                  <c:v>6.697222222222222</c:v>
                </c:pt>
                <c:pt idx="8">
                  <c:v>5.1333333333333337</c:v>
                </c:pt>
                <c:pt idx="9">
                  <c:v>69.780555555555551</c:v>
                </c:pt>
                <c:pt idx="10">
                  <c:v>6.1166666666666663</c:v>
                </c:pt>
                <c:pt idx="11">
                  <c:v>8.1222222222222218</c:v>
                </c:pt>
                <c:pt idx="12">
                  <c:v>4.7694444444444448</c:v>
                </c:pt>
                <c:pt idx="13">
                  <c:v>62.297222222222224</c:v>
                </c:pt>
                <c:pt idx="14">
                  <c:v>46.002777777777773</c:v>
                </c:pt>
                <c:pt idx="15">
                  <c:v>155.27878787878788</c:v>
                </c:pt>
                <c:pt idx="16">
                  <c:v>65.61944444444444</c:v>
                </c:pt>
                <c:pt idx="17">
                  <c:v>90.158333333333331</c:v>
                </c:pt>
                <c:pt idx="18">
                  <c:v>294.23055555555555</c:v>
                </c:pt>
                <c:pt idx="19">
                  <c:v>42.93611111111111</c:v>
                </c:pt>
                <c:pt idx="20">
                  <c:v>190.50555555555556</c:v>
                </c:pt>
                <c:pt idx="21">
                  <c:v>212.30277777777778</c:v>
                </c:pt>
                <c:pt idx="22">
                  <c:v>76.933333333333337</c:v>
                </c:pt>
                <c:pt idx="23">
                  <c:v>177.31944444444443</c:v>
                </c:pt>
                <c:pt idx="24">
                  <c:v>175.28055555555557</c:v>
                </c:pt>
                <c:pt idx="25">
                  <c:v>98.905555555555551</c:v>
                </c:pt>
                <c:pt idx="26">
                  <c:v>130.03333333333333</c:v>
                </c:pt>
                <c:pt idx="27">
                  <c:v>107.95</c:v>
                </c:pt>
                <c:pt idx="28">
                  <c:v>151.375</c:v>
                </c:pt>
                <c:pt idx="29">
                  <c:v>146.35555555555555</c:v>
                </c:pt>
                <c:pt idx="30">
                  <c:v>101.40277777777779</c:v>
                </c:pt>
                <c:pt idx="31">
                  <c:v>151.33055555555558</c:v>
                </c:pt>
                <c:pt idx="32">
                  <c:v>132.75277777777779</c:v>
                </c:pt>
                <c:pt idx="33">
                  <c:v>92.638888888888886</c:v>
                </c:pt>
                <c:pt idx="34">
                  <c:v>74.180555555555557</c:v>
                </c:pt>
                <c:pt idx="35">
                  <c:v>176.77500000000001</c:v>
                </c:pt>
                <c:pt idx="36">
                  <c:v>196.56666666666666</c:v>
                </c:pt>
                <c:pt idx="37">
                  <c:v>139.33333333333334</c:v>
                </c:pt>
                <c:pt idx="38">
                  <c:v>173.78888888888889</c:v>
                </c:pt>
                <c:pt idx="39">
                  <c:v>116.30277777777778</c:v>
                </c:pt>
                <c:pt idx="40">
                  <c:v>179.87777777777777</c:v>
                </c:pt>
                <c:pt idx="41">
                  <c:v>33.133333333333333</c:v>
                </c:pt>
                <c:pt idx="42">
                  <c:v>191.15277777777777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30-4FFA-B974-93F742E9C6AE}"/>
            </c:ext>
          </c:extLst>
        </c:ser>
        <c:ser>
          <c:idx val="1"/>
          <c:order val="1"/>
          <c:tx>
            <c:v>Recompletions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'COVER PAGE - CHART SOURCE  '!$U$2:$U$16</c:f>
              <c:numCache>
                <c:formatCode>#,##0</c:formatCode>
                <c:ptCount val="15"/>
                <c:pt idx="0">
                  <c:v>400000</c:v>
                </c:pt>
                <c:pt idx="1">
                  <c:v>239471</c:v>
                </c:pt>
                <c:pt idx="2">
                  <c:v>1300000</c:v>
                </c:pt>
                <c:pt idx="3">
                  <c:v>325420</c:v>
                </c:pt>
                <c:pt idx="4">
                  <c:v>400000</c:v>
                </c:pt>
                <c:pt idx="5">
                  <c:v>1300000</c:v>
                </c:pt>
                <c:pt idx="6">
                  <c:v>400000</c:v>
                </c:pt>
                <c:pt idx="7">
                  <c:v>400000</c:v>
                </c:pt>
                <c:pt idx="8">
                  <c:v>400000</c:v>
                </c:pt>
                <c:pt idx="9">
                  <c:v>1300000</c:v>
                </c:pt>
                <c:pt idx="10">
                  <c:v>94500</c:v>
                </c:pt>
                <c:pt idx="11">
                  <c:v>400000</c:v>
                </c:pt>
                <c:pt idx="12">
                  <c:v>400000</c:v>
                </c:pt>
                <c:pt idx="13">
                  <c:v>400000</c:v>
                </c:pt>
                <c:pt idx="14">
                  <c:v>321960</c:v>
                </c:pt>
              </c:numCache>
            </c:numRef>
          </c:xVal>
          <c:yVal>
            <c:numRef>
              <c:f>'COVER PAGE - CHART SOURCE  '!$H$2:$H$16</c:f>
              <c:numCache>
                <c:formatCode>#,##0</c:formatCode>
                <c:ptCount val="15"/>
                <c:pt idx="0">
                  <c:v>75.786111111111111</c:v>
                </c:pt>
                <c:pt idx="1">
                  <c:v>32.033333333333331</c:v>
                </c:pt>
                <c:pt idx="2">
                  <c:v>52.43888888888889</c:v>
                </c:pt>
                <c:pt idx="3">
                  <c:v>0.25</c:v>
                </c:pt>
                <c:pt idx="4">
                  <c:v>61.913888888888891</c:v>
                </c:pt>
                <c:pt idx="5">
                  <c:v>67.316666666666663</c:v>
                </c:pt>
                <c:pt idx="6">
                  <c:v>93.911111111111111</c:v>
                </c:pt>
                <c:pt idx="7">
                  <c:v>6.697222222222222</c:v>
                </c:pt>
                <c:pt idx="8">
                  <c:v>5.1333333333333337</c:v>
                </c:pt>
                <c:pt idx="9">
                  <c:v>69.780555555555551</c:v>
                </c:pt>
                <c:pt idx="10">
                  <c:v>6.1166666666666663</c:v>
                </c:pt>
                <c:pt idx="11">
                  <c:v>8.1222222222222218</c:v>
                </c:pt>
                <c:pt idx="12">
                  <c:v>4.7694444444444448</c:v>
                </c:pt>
                <c:pt idx="13">
                  <c:v>62.297222222222224</c:v>
                </c:pt>
                <c:pt idx="14">
                  <c:v>46.002777777777773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4D-419F-8887-1729578D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474008"/>
        <c:axId val="809603144"/>
      </c:scatterChart>
      <c:valAx>
        <c:axId val="70447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Proppant Weight (Pounds)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603144"/>
        <c:crosses val="autoZero"/>
        <c:crossBetween val="midCat"/>
      </c:valAx>
      <c:valAx>
        <c:axId val="80960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12 month IP BOPD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47400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877493167451584"/>
          <c:y val="0.15290434842434475"/>
          <c:w val="0.10331844827971054"/>
          <c:h val="6.8262627362957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IP GOR vs Proppant</a:t>
            </a:r>
            <a:r>
              <a:rPr lang="en-US" sz="1600" b="1" baseline="0"/>
              <a:t> Pounds Per Lateral Foot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384022586761025E-2"/>
          <c:y val="7.8880706190152652E-2"/>
          <c:w val="0.87990154607406179"/>
          <c:h val="0.8313099548311208"/>
        </c:manualLayout>
      </c:layout>
      <c:scatterChart>
        <c:scatterStyle val="lineMarker"/>
        <c:varyColors val="0"/>
        <c:ser>
          <c:idx val="0"/>
          <c:order val="0"/>
          <c:tx>
            <c:v>Grassroots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'COVER PAGE - CHART SOURCE  '!$W$2:$W$44</c:f>
              <c:numCache>
                <c:formatCode>0</c:formatCode>
                <c:ptCount val="43"/>
                <c:pt idx="0">
                  <c:v>85.781685610122238</c:v>
                </c:pt>
                <c:pt idx="1">
                  <c:v>51.038150042625745</c:v>
                </c:pt>
                <c:pt idx="2">
                  <c:v>269.76551151691223</c:v>
                </c:pt>
                <c:pt idx="3">
                  <c:v>86.616981634282666</c:v>
                </c:pt>
                <c:pt idx="4">
                  <c:v>95.057034220532316</c:v>
                </c:pt>
                <c:pt idx="5">
                  <c:v>271.73913043478262</c:v>
                </c:pt>
                <c:pt idx="6">
                  <c:v>95.238095238095241</c:v>
                </c:pt>
                <c:pt idx="7">
                  <c:v>65.380843412880026</c:v>
                </c:pt>
                <c:pt idx="8">
                  <c:v>92.144667127390008</c:v>
                </c:pt>
                <c:pt idx="9">
                  <c:v>281.56811782542775</c:v>
                </c:pt>
                <c:pt idx="10">
                  <c:v>17.088607594936708</c:v>
                </c:pt>
                <c:pt idx="11">
                  <c:v>72.25433526011561</c:v>
                </c:pt>
                <c:pt idx="12">
                  <c:v>94.585008276188219</c:v>
                </c:pt>
                <c:pt idx="13">
                  <c:v>80.353555644837286</c:v>
                </c:pt>
                <c:pt idx="14">
                  <c:v>140.5938864628821</c:v>
                </c:pt>
                <c:pt idx="15">
                  <c:v>119.5176668536175</c:v>
                </c:pt>
                <c:pt idx="16">
                  <c:v>141.39522280208752</c:v>
                </c:pt>
                <c:pt idx="17">
                  <c:v>129.08209633444412</c:v>
                </c:pt>
                <c:pt idx="18">
                  <c:v>238.73054376389732</c:v>
                </c:pt>
                <c:pt idx="19">
                  <c:v>137.03882448099219</c:v>
                </c:pt>
                <c:pt idx="20">
                  <c:v>231.38601823708206</c:v>
                </c:pt>
                <c:pt idx="21">
                  <c:v>240.19646017699114</c:v>
                </c:pt>
                <c:pt idx="22">
                  <c:v>223.44430925782547</c:v>
                </c:pt>
                <c:pt idx="23">
                  <c:v>205.5445490367776</c:v>
                </c:pt>
                <c:pt idx="24">
                  <c:v>220.82601915794163</c:v>
                </c:pt>
                <c:pt idx="25">
                  <c:v>206.65210413694723</c:v>
                </c:pt>
                <c:pt idx="26">
                  <c:v>206.53354030380308</c:v>
                </c:pt>
                <c:pt idx="27">
                  <c:v>185.60223804679552</c:v>
                </c:pt>
                <c:pt idx="28">
                  <c:v>180.03677028051555</c:v>
                </c:pt>
                <c:pt idx="29">
                  <c:v>172.13067565940023</c:v>
                </c:pt>
                <c:pt idx="30">
                  <c:v>177.7277551524127</c:v>
                </c:pt>
                <c:pt idx="31">
                  <c:v>164.93466564181398</c:v>
                </c:pt>
                <c:pt idx="32">
                  <c:v>164.42567567567568</c:v>
                </c:pt>
                <c:pt idx="33">
                  <c:v>0</c:v>
                </c:pt>
                <c:pt idx="34">
                  <c:v>0</c:v>
                </c:pt>
                <c:pt idx="35">
                  <c:v>209.28529764968263</c:v>
                </c:pt>
                <c:pt idx="36">
                  <c:v>208.76795485636114</c:v>
                </c:pt>
                <c:pt idx="37">
                  <c:v>167.00687841391868</c:v>
                </c:pt>
                <c:pt idx="38">
                  <c:v>171.11238532110093</c:v>
                </c:pt>
                <c:pt idx="39">
                  <c:v>165.7796678817335</c:v>
                </c:pt>
                <c:pt idx="40">
                  <c:v>171.88469351176963</c:v>
                </c:pt>
                <c:pt idx="41">
                  <c:v>327.70324657901796</c:v>
                </c:pt>
                <c:pt idx="42">
                  <c:v>259.12518534208851</c:v>
                </c:pt>
              </c:numCache>
            </c:numRef>
          </c:xVal>
          <c:yVal>
            <c:numRef>
              <c:f>'COVER PAGE - CHART SOURCE  '!$K$2:$K$44</c:f>
              <c:numCache>
                <c:formatCode>#,##0.0</c:formatCode>
                <c:ptCount val="43"/>
                <c:pt idx="0">
                  <c:v>3.4808488802551039</c:v>
                </c:pt>
                <c:pt idx="1">
                  <c:v>1.5947797433229276</c:v>
                </c:pt>
                <c:pt idx="2">
                  <c:v>1.5544549210721474</c:v>
                </c:pt>
                <c:pt idx="3">
                  <c:v>0</c:v>
                </c:pt>
                <c:pt idx="4">
                  <c:v>5.6904302570774821</c:v>
                </c:pt>
                <c:pt idx="5">
                  <c:v>4.0260377981348521</c:v>
                </c:pt>
                <c:pt idx="6">
                  <c:v>4.2304779933743495</c:v>
                </c:pt>
                <c:pt idx="7">
                  <c:v>5.2853587722936552</c:v>
                </c:pt>
                <c:pt idx="8">
                  <c:v>0.84090909090909083</c:v>
                </c:pt>
                <c:pt idx="9">
                  <c:v>3.0706182078738906</c:v>
                </c:pt>
                <c:pt idx="10">
                  <c:v>4.4450499545867395</c:v>
                </c:pt>
                <c:pt idx="11">
                  <c:v>4.309507523939808</c:v>
                </c:pt>
                <c:pt idx="12">
                  <c:v>0.95515433896330793</c:v>
                </c:pt>
                <c:pt idx="13">
                  <c:v>2.3583626878316313</c:v>
                </c:pt>
                <c:pt idx="14">
                  <c:v>3.8134170641869458</c:v>
                </c:pt>
                <c:pt idx="15">
                  <c:v>3.2852737988368914</c:v>
                </c:pt>
                <c:pt idx="16">
                  <c:v>2.7495237692079759</c:v>
                </c:pt>
                <c:pt idx="17">
                  <c:v>2.9164741041994025</c:v>
                </c:pt>
                <c:pt idx="18">
                  <c:v>2.1250059005126367</c:v>
                </c:pt>
                <c:pt idx="19">
                  <c:v>3.4651614155398853</c:v>
                </c:pt>
                <c:pt idx="20">
                  <c:v>2.7683940392522821</c:v>
                </c:pt>
                <c:pt idx="21">
                  <c:v>3.0166559813683289</c:v>
                </c:pt>
                <c:pt idx="22">
                  <c:v>1.8391103408434433</c:v>
                </c:pt>
                <c:pt idx="23">
                  <c:v>4.7563718962951365</c:v>
                </c:pt>
                <c:pt idx="24">
                  <c:v>5.2542273498042817</c:v>
                </c:pt>
                <c:pt idx="25">
                  <c:v>4.3181205414817727</c:v>
                </c:pt>
                <c:pt idx="26">
                  <c:v>2.8801375715628468</c:v>
                </c:pt>
                <c:pt idx="27">
                  <c:v>1.8669651587669187</c:v>
                </c:pt>
                <c:pt idx="28">
                  <c:v>4.4342416735480317</c:v>
                </c:pt>
                <c:pt idx="29">
                  <c:v>4.0549460977831773</c:v>
                </c:pt>
                <c:pt idx="30">
                  <c:v>4.3583070812217501</c:v>
                </c:pt>
                <c:pt idx="31">
                  <c:v>6.6264248609555967</c:v>
                </c:pt>
                <c:pt idx="32">
                  <c:v>7.1025925383440391</c:v>
                </c:pt>
                <c:pt idx="33">
                  <c:v>2.8331634182908547</c:v>
                </c:pt>
                <c:pt idx="34">
                  <c:v>2.4791237595955811</c:v>
                </c:pt>
                <c:pt idx="35">
                  <c:v>2.7610270431653543</c:v>
                </c:pt>
                <c:pt idx="36">
                  <c:v>2.1874258097337629</c:v>
                </c:pt>
                <c:pt idx="37">
                  <c:v>6.5597089314194568</c:v>
                </c:pt>
                <c:pt idx="38">
                  <c:v>6.1381944888434239</c:v>
                </c:pt>
                <c:pt idx="39">
                  <c:v>9.5280040125152272</c:v>
                </c:pt>
                <c:pt idx="40">
                  <c:v>3.5190407066526657</c:v>
                </c:pt>
                <c:pt idx="41">
                  <c:v>5.6540073775989272</c:v>
                </c:pt>
                <c:pt idx="42">
                  <c:v>2.5729419457967015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A2-43A0-80A8-061E541FBEE7}"/>
            </c:ext>
          </c:extLst>
        </c:ser>
        <c:ser>
          <c:idx val="1"/>
          <c:order val="1"/>
          <c:tx>
            <c:v>Recompletions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'COVER PAGE - CHART SOURCE  '!$W$2:$W$16</c:f>
              <c:numCache>
                <c:formatCode>0</c:formatCode>
                <c:ptCount val="15"/>
                <c:pt idx="0">
                  <c:v>85.781685610122238</c:v>
                </c:pt>
                <c:pt idx="1">
                  <c:v>51.038150042625745</c:v>
                </c:pt>
                <c:pt idx="2">
                  <c:v>269.76551151691223</c:v>
                </c:pt>
                <c:pt idx="3">
                  <c:v>86.616981634282666</c:v>
                </c:pt>
                <c:pt idx="4">
                  <c:v>95.057034220532316</c:v>
                </c:pt>
                <c:pt idx="5">
                  <c:v>271.73913043478262</c:v>
                </c:pt>
                <c:pt idx="6">
                  <c:v>95.238095238095241</c:v>
                </c:pt>
                <c:pt idx="7">
                  <c:v>65.380843412880026</c:v>
                </c:pt>
                <c:pt idx="8">
                  <c:v>92.144667127390008</c:v>
                </c:pt>
                <c:pt idx="9">
                  <c:v>281.56811782542775</c:v>
                </c:pt>
                <c:pt idx="10">
                  <c:v>17.088607594936708</c:v>
                </c:pt>
                <c:pt idx="11">
                  <c:v>72.25433526011561</c:v>
                </c:pt>
                <c:pt idx="12">
                  <c:v>94.585008276188219</c:v>
                </c:pt>
                <c:pt idx="13">
                  <c:v>80.353555644837286</c:v>
                </c:pt>
                <c:pt idx="14">
                  <c:v>140.5938864628821</c:v>
                </c:pt>
              </c:numCache>
            </c:numRef>
          </c:xVal>
          <c:yVal>
            <c:numRef>
              <c:f>'COVER PAGE - CHART SOURCE  '!$K$2:$K$16</c:f>
              <c:numCache>
                <c:formatCode>#,##0.0</c:formatCode>
                <c:ptCount val="15"/>
                <c:pt idx="0">
                  <c:v>3.4808488802551039</c:v>
                </c:pt>
                <c:pt idx="1">
                  <c:v>1.5947797433229276</c:v>
                </c:pt>
                <c:pt idx="2">
                  <c:v>1.5544549210721474</c:v>
                </c:pt>
                <c:pt idx="3">
                  <c:v>0</c:v>
                </c:pt>
                <c:pt idx="4">
                  <c:v>5.6904302570774821</c:v>
                </c:pt>
                <c:pt idx="5">
                  <c:v>4.0260377981348521</c:v>
                </c:pt>
                <c:pt idx="6">
                  <c:v>4.2304779933743495</c:v>
                </c:pt>
                <c:pt idx="7">
                  <c:v>5.2853587722936552</c:v>
                </c:pt>
                <c:pt idx="8">
                  <c:v>0.84090909090909083</c:v>
                </c:pt>
                <c:pt idx="9">
                  <c:v>3.0706182078738906</c:v>
                </c:pt>
                <c:pt idx="10">
                  <c:v>4.4450499545867395</c:v>
                </c:pt>
                <c:pt idx="11">
                  <c:v>4.309507523939808</c:v>
                </c:pt>
                <c:pt idx="12">
                  <c:v>0.95515433896330793</c:v>
                </c:pt>
                <c:pt idx="13">
                  <c:v>2.3583626878316313</c:v>
                </c:pt>
                <c:pt idx="14">
                  <c:v>3.8134170641869458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A2-43A0-80A8-061E541FBEE7}"/>
            </c:ext>
          </c:extLst>
        </c:ser>
        <c:ser>
          <c:idx val="2"/>
          <c:order val="2"/>
          <c:tx>
            <c:v>Portal &amp; Flaxton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('Source Data for Charts - KEEP'!$V$13:$V$16,'Source Data for Charts - KEEP'!$V$19:$V$35)</c:f>
              <c:numCache>
                <c:formatCode>0</c:formatCode>
                <c:ptCount val="21"/>
                <c:pt idx="0">
                  <c:v>205.5445490367776</c:v>
                </c:pt>
                <c:pt idx="1">
                  <c:v>220.82601915794163</c:v>
                </c:pt>
                <c:pt idx="2">
                  <c:v>209.28529764968263</c:v>
                </c:pt>
                <c:pt idx="3">
                  <c:v>208.76795485636114</c:v>
                </c:pt>
                <c:pt idx="4">
                  <c:v>119.5176668536175</c:v>
                </c:pt>
                <c:pt idx="5">
                  <c:v>129.08209633444412</c:v>
                </c:pt>
                <c:pt idx="6">
                  <c:v>238.73054376389732</c:v>
                </c:pt>
                <c:pt idx="7">
                  <c:v>231.38601823708206</c:v>
                </c:pt>
                <c:pt idx="8">
                  <c:v>240.19646017699114</c:v>
                </c:pt>
                <c:pt idx="9">
                  <c:v>223.44430925782547</c:v>
                </c:pt>
                <c:pt idx="10">
                  <c:v>206.65210413694723</c:v>
                </c:pt>
                <c:pt idx="11">
                  <c:v>206.53354030380308</c:v>
                </c:pt>
                <c:pt idx="12">
                  <c:v>180.03677028051555</c:v>
                </c:pt>
                <c:pt idx="13">
                  <c:v>172.13067565940023</c:v>
                </c:pt>
                <c:pt idx="14">
                  <c:v>177.7277551524127</c:v>
                </c:pt>
                <c:pt idx="15">
                  <c:v>164.93466564181398</c:v>
                </c:pt>
                <c:pt idx="16">
                  <c:v>164.42567567567568</c:v>
                </c:pt>
                <c:pt idx="17">
                  <c:v>167.00687841391868</c:v>
                </c:pt>
                <c:pt idx="18">
                  <c:v>171.11238532110093</c:v>
                </c:pt>
                <c:pt idx="19">
                  <c:v>165.7796678817335</c:v>
                </c:pt>
                <c:pt idx="20">
                  <c:v>171.88469351176963</c:v>
                </c:pt>
              </c:numCache>
            </c:numRef>
          </c:xVal>
          <c:yVal>
            <c:numRef>
              <c:f>('Source Data for Charts - KEEP'!$J$13:$J$16,'Source Data for Charts - KEEP'!$J$19:$J$35)</c:f>
              <c:numCache>
                <c:formatCode>#,##0.0</c:formatCode>
                <c:ptCount val="21"/>
                <c:pt idx="0">
                  <c:v>4.7563718962951365</c:v>
                </c:pt>
                <c:pt idx="1">
                  <c:v>5.2542273498042817</c:v>
                </c:pt>
                <c:pt idx="2">
                  <c:v>2.7610270431653543</c:v>
                </c:pt>
                <c:pt idx="3">
                  <c:v>2.1874258097337629</c:v>
                </c:pt>
                <c:pt idx="4">
                  <c:v>3.2852737988368914</c:v>
                </c:pt>
                <c:pt idx="5">
                  <c:v>2.9164741041994025</c:v>
                </c:pt>
                <c:pt idx="6">
                  <c:v>2.1250059005126367</c:v>
                </c:pt>
                <c:pt idx="7">
                  <c:v>2.7683940392522821</c:v>
                </c:pt>
                <c:pt idx="8">
                  <c:v>3.0166559813683289</c:v>
                </c:pt>
                <c:pt idx="9">
                  <c:v>1.8391103408434433</c:v>
                </c:pt>
                <c:pt idx="10">
                  <c:v>4.3181205414817727</c:v>
                </c:pt>
                <c:pt idx="11">
                  <c:v>2.8801375715628468</c:v>
                </c:pt>
                <c:pt idx="12">
                  <c:v>4.4342416735480317</c:v>
                </c:pt>
                <c:pt idx="13">
                  <c:v>4.0549460977831773</c:v>
                </c:pt>
                <c:pt idx="14">
                  <c:v>4.3583070812217501</c:v>
                </c:pt>
                <c:pt idx="15">
                  <c:v>6.6264248609555967</c:v>
                </c:pt>
                <c:pt idx="16">
                  <c:v>7.1025925383440391</c:v>
                </c:pt>
                <c:pt idx="17">
                  <c:v>6.5597089314194568</c:v>
                </c:pt>
                <c:pt idx="18">
                  <c:v>6.1381944888434239</c:v>
                </c:pt>
                <c:pt idx="19">
                  <c:v>9.5280040125152272</c:v>
                </c:pt>
                <c:pt idx="20">
                  <c:v>3.5190407066526657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A2-43A0-80A8-061E541F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88384"/>
        <c:axId val="584890184"/>
      </c:scatterChart>
      <c:valAx>
        <c:axId val="58488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Proppant # per lateral</a:t>
                </a:r>
                <a:r>
                  <a:rPr lang="en-US" sz="1200" b="1" baseline="0"/>
                  <a:t> foot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90184"/>
        <c:crosses val="autoZero"/>
        <c:crossBetween val="midCat"/>
      </c:valAx>
      <c:valAx>
        <c:axId val="58489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GOR (MCF/BBL) 1st 12 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88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854970941357535"/>
          <c:y val="7.6647902837061757E-2"/>
          <c:w val="0.11004569373367039"/>
          <c:h val="0.10239394104443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WC vs # per foot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'COVER PAGE - CHART SOURCE  '!$W$2:$W$44</c:f>
              <c:numCache>
                <c:formatCode>0</c:formatCode>
                <c:ptCount val="43"/>
                <c:pt idx="0">
                  <c:v>85.781685610122238</c:v>
                </c:pt>
                <c:pt idx="1">
                  <c:v>51.038150042625745</c:v>
                </c:pt>
                <c:pt idx="2">
                  <c:v>269.76551151691223</c:v>
                </c:pt>
                <c:pt idx="3">
                  <c:v>86.616981634282666</c:v>
                </c:pt>
                <c:pt idx="4">
                  <c:v>95.057034220532316</c:v>
                </c:pt>
                <c:pt idx="5">
                  <c:v>271.73913043478262</c:v>
                </c:pt>
                <c:pt idx="6">
                  <c:v>95.238095238095241</c:v>
                </c:pt>
                <c:pt idx="7">
                  <c:v>65.380843412880026</c:v>
                </c:pt>
                <c:pt idx="8">
                  <c:v>92.144667127390008</c:v>
                </c:pt>
                <c:pt idx="9">
                  <c:v>281.56811782542775</c:v>
                </c:pt>
                <c:pt idx="10">
                  <c:v>17.088607594936708</c:v>
                </c:pt>
                <c:pt idx="11">
                  <c:v>72.25433526011561</c:v>
                </c:pt>
                <c:pt idx="12">
                  <c:v>94.585008276188219</c:v>
                </c:pt>
                <c:pt idx="13">
                  <c:v>80.353555644837286</c:v>
                </c:pt>
                <c:pt idx="14">
                  <c:v>140.5938864628821</c:v>
                </c:pt>
                <c:pt idx="15">
                  <c:v>119.5176668536175</c:v>
                </c:pt>
                <c:pt idx="16">
                  <c:v>141.39522280208752</c:v>
                </c:pt>
                <c:pt idx="17">
                  <c:v>129.08209633444412</c:v>
                </c:pt>
                <c:pt idx="18">
                  <c:v>238.73054376389732</c:v>
                </c:pt>
                <c:pt idx="19">
                  <c:v>137.03882448099219</c:v>
                </c:pt>
                <c:pt idx="20">
                  <c:v>231.38601823708206</c:v>
                </c:pt>
                <c:pt idx="21">
                  <c:v>240.19646017699114</c:v>
                </c:pt>
                <c:pt idx="22">
                  <c:v>223.44430925782547</c:v>
                </c:pt>
                <c:pt idx="23">
                  <c:v>205.5445490367776</c:v>
                </c:pt>
                <c:pt idx="24">
                  <c:v>220.82601915794163</c:v>
                </c:pt>
                <c:pt idx="25">
                  <c:v>206.65210413694723</c:v>
                </c:pt>
                <c:pt idx="26">
                  <c:v>206.53354030380308</c:v>
                </c:pt>
                <c:pt idx="27">
                  <c:v>185.60223804679552</c:v>
                </c:pt>
                <c:pt idx="28">
                  <c:v>180.03677028051555</c:v>
                </c:pt>
                <c:pt idx="29">
                  <c:v>172.13067565940023</c:v>
                </c:pt>
                <c:pt idx="30">
                  <c:v>177.7277551524127</c:v>
                </c:pt>
                <c:pt idx="31">
                  <c:v>164.93466564181398</c:v>
                </c:pt>
                <c:pt idx="32">
                  <c:v>164.42567567567568</c:v>
                </c:pt>
                <c:pt idx="33">
                  <c:v>0</c:v>
                </c:pt>
                <c:pt idx="34">
                  <c:v>0</c:v>
                </c:pt>
                <c:pt idx="35">
                  <c:v>209.28529764968263</c:v>
                </c:pt>
                <c:pt idx="36">
                  <c:v>208.76795485636114</c:v>
                </c:pt>
                <c:pt idx="37">
                  <c:v>167.00687841391868</c:v>
                </c:pt>
                <c:pt idx="38">
                  <c:v>171.11238532110093</c:v>
                </c:pt>
                <c:pt idx="39">
                  <c:v>165.7796678817335</c:v>
                </c:pt>
                <c:pt idx="40">
                  <c:v>171.88469351176963</c:v>
                </c:pt>
                <c:pt idx="41">
                  <c:v>327.70324657901796</c:v>
                </c:pt>
                <c:pt idx="42">
                  <c:v>259.12518534208851</c:v>
                </c:pt>
              </c:numCache>
            </c:numRef>
          </c:xVal>
          <c:yVal>
            <c:numRef>
              <c:f>'COVER PAGE - CHART SOURCE  '!$L$2:$L$44</c:f>
              <c:numCache>
                <c:formatCode>0%</c:formatCode>
                <c:ptCount val="43"/>
                <c:pt idx="0">
                  <c:v>0.55646052802705159</c:v>
                </c:pt>
                <c:pt idx="1">
                  <c:v>0.65251453882544375</c:v>
                </c:pt>
                <c:pt idx="2">
                  <c:v>0.86016710615981751</c:v>
                </c:pt>
                <c:pt idx="3">
                  <c:v>0.99357647562629359</c:v>
                </c:pt>
                <c:pt idx="4">
                  <c:v>0.76022504787108147</c:v>
                </c:pt>
                <c:pt idx="5">
                  <c:v>0.82470886075949368</c:v>
                </c:pt>
                <c:pt idx="6">
                  <c:v>0.60419593518778691</c:v>
                </c:pt>
                <c:pt idx="7">
                  <c:v>0.91593151783534987</c:v>
                </c:pt>
                <c:pt idx="8">
                  <c:v>0.91700723043068222</c:v>
                </c:pt>
                <c:pt idx="9">
                  <c:v>0.8471335641654445</c:v>
                </c:pt>
                <c:pt idx="10">
                  <c:v>0.79864667154352598</c:v>
                </c:pt>
                <c:pt idx="11">
                  <c:v>0.9456040480708412</c:v>
                </c:pt>
                <c:pt idx="12">
                  <c:v>0.96488249851717012</c:v>
                </c:pt>
                <c:pt idx="13">
                  <c:v>0.73829889027620577</c:v>
                </c:pt>
                <c:pt idx="14">
                  <c:v>0.94103404935607804</c:v>
                </c:pt>
                <c:pt idx="15">
                  <c:v>0.55851361713493064</c:v>
                </c:pt>
                <c:pt idx="16">
                  <c:v>0.92552835994048077</c:v>
                </c:pt>
                <c:pt idx="17">
                  <c:v>0.8098482629328021</c:v>
                </c:pt>
                <c:pt idx="18">
                  <c:v>0.72783940101697608</c:v>
                </c:pt>
                <c:pt idx="19">
                  <c:v>0.9240856338802913</c:v>
                </c:pt>
                <c:pt idx="20">
                  <c:v>0.82971908689585316</c:v>
                </c:pt>
                <c:pt idx="21">
                  <c:v>0.71153860670154057</c:v>
                </c:pt>
                <c:pt idx="22">
                  <c:v>0.95331904049188942</c:v>
                </c:pt>
                <c:pt idx="23">
                  <c:v>0.83148988965735704</c:v>
                </c:pt>
                <c:pt idx="24">
                  <c:v>0.87631886881579646</c:v>
                </c:pt>
                <c:pt idx="25">
                  <c:v>0.87241651139458221</c:v>
                </c:pt>
                <c:pt idx="26">
                  <c:v>0.90048215515701935</c:v>
                </c:pt>
                <c:pt idx="27">
                  <c:v>0.93131568063965386</c:v>
                </c:pt>
                <c:pt idx="28">
                  <c:v>0.90523234986209611</c:v>
                </c:pt>
                <c:pt idx="29">
                  <c:v>0.84239164575213055</c:v>
                </c:pt>
                <c:pt idx="30">
                  <c:v>0.88440432046966577</c:v>
                </c:pt>
                <c:pt idx="31">
                  <c:v>0.8849272650079949</c:v>
                </c:pt>
                <c:pt idx="32">
                  <c:v>0.89454742839238399</c:v>
                </c:pt>
                <c:pt idx="33">
                  <c:v>0.61768617021276595</c:v>
                </c:pt>
                <c:pt idx="34">
                  <c:v>0.71699112980998514</c:v>
                </c:pt>
                <c:pt idx="35">
                  <c:v>0.90861349968120486</c:v>
                </c:pt>
                <c:pt idx="36">
                  <c:v>0.90846661794475447</c:v>
                </c:pt>
                <c:pt idx="37">
                  <c:v>0.8932579726675719</c:v>
                </c:pt>
                <c:pt idx="38">
                  <c:v>0.9065011611885071</c:v>
                </c:pt>
                <c:pt idx="39">
                  <c:v>0.93837519759558918</c:v>
                </c:pt>
                <c:pt idx="40">
                  <c:v>0.864400675106899</c:v>
                </c:pt>
                <c:pt idx="41">
                  <c:v>0.98377511504188841</c:v>
                </c:pt>
                <c:pt idx="42">
                  <c:v>0.91210401142398789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19-4A97-8EDF-2099DF417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819176"/>
        <c:axId val="589817736"/>
      </c:scatterChart>
      <c:valAx>
        <c:axId val="58981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Proppant</a:t>
                </a:r>
                <a:r>
                  <a:rPr lang="en-US" sz="1200" b="1" baseline="0"/>
                  <a:t> Pounds Per Lateral Foot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817736"/>
        <c:crosses val="autoZero"/>
        <c:crossBetween val="midCat"/>
      </c:valAx>
      <c:valAx>
        <c:axId val="58981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IP Water Cut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81917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BE7B57-96E6-427D-B23A-DF20666A14FA}">
  <sheetPr/>
  <sheetViews>
    <sheetView zoomScale="114" workbookViewId="0" zoomToFit="1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71EA71-C6ED-4D14-B521-70217C381F9F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0F8654-3AD4-4AFE-958C-CB73BCE43945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8007D0-9063-410F-AC01-BDAD55F9E4E9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1F389A-6A8B-4FD8-B4E0-55CD795930C9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8D890C-1444-4324-9A1C-DC5A5C5F1856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F9898C5-F963-44F7-8BC5-551BEB414B39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18C90B-8EED-438B-8B3D-7D761259F734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9FE559-D5B0-4AB0-BE96-24695A35E882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A3A1EE-0DDF-4538-B502-6BFE9F6A1C03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B333AF-02D7-477D-AE3D-8BA9F5EAE71B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941606-D951-FF28-4D00-81DD170D90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1D4857-D269-A106-D973-76D9E308CC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936C94-58E7-9205-2930-8410553EBA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91C0D0-565F-028F-B09F-E13F94D175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1E50BF-6E50-257D-8A4F-55F5520D93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B1FA7-8C8D-6829-84ED-A3FB21BA5A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9D91E8-6E43-F243-04B9-2E2247CA3D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CEE41B-D355-EC5F-9212-90C79499DA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45501F-B9E2-4786-50DE-1198BC9DDB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C512EF-7A06-24D3-6FD0-D1CCE62187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74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220EAA-E00F-23B5-AA7B-F40E45D542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arns, Edward C." id="{3E0A2AA5-4A80-4BBC-B1A2-EEB158D3B178}" userId="S::ecstarns@nd.gov::a90e202d-445f-454d-bf0c-bfd3c9515d3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3" dT="2023-08-04T20:13:06.71" personId="{3E0A2AA5-4A80-4BBC-B1A2-EEB158D3B178}" id="{C2330AFC-4C23-434E-BFCB-6B02A2134597}">
    <text xml:space="preserve">Check these - GOR in completion report
</text>
  </threadedComment>
  <threadedComment ref="K44" dT="2023-08-04T20:13:22.95" personId="{3E0A2AA5-4A80-4BBC-B1A2-EEB158D3B178}" id="{1908789B-5CAC-4B21-8DE5-4ACAFA66E500}">
    <text>Check these - GOR in completion report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1" dT="2023-08-07T15:08:16.69" personId="{3E0A2AA5-4A80-4BBC-B1A2-EEB158D3B178}" id="{4A99D487-DD87-4C66-B98F-6A00CE0588CC}">
    <text xml:space="preserve">Change to MCF/BBL
</text>
  </threadedComment>
  <threadedComment ref="J43" dT="2023-08-04T20:13:06.71" personId="{3E0A2AA5-4A80-4BBC-B1A2-EEB158D3B178}" id="{07C1845F-DBE5-421D-B4B3-089706248A12}">
    <text xml:space="preserve">Check these - GOR in completion report
</text>
  </threadedComment>
  <threadedComment ref="J44" dT="2023-08-04T20:13:22.95" personId="{3E0A2AA5-4A80-4BBC-B1A2-EEB158D3B178}" id="{2F11C0EB-72F4-4A58-BB6D-10DEAE3B5252}">
    <text>Check these - GOR in completion report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CAAE-73CC-472F-9153-9E8080AD8988}">
  <dimension ref="A1:AC48"/>
  <sheetViews>
    <sheetView tabSelected="1" workbookViewId="0">
      <pane ySplit="1" topLeftCell="A2" activePane="bottomLeft" state="frozen"/>
      <selection pane="bottomLeft" activeCell="A40" sqref="A40:XFD40"/>
    </sheetView>
  </sheetViews>
  <sheetFormatPr defaultRowHeight="15" x14ac:dyDescent="0.25"/>
  <cols>
    <col min="1" max="1" width="15.140625" style="2" bestFit="1" customWidth="1"/>
    <col min="2" max="2" width="6.140625" style="38" bestFit="1" customWidth="1"/>
    <col min="3" max="3" width="11.28515625" style="38" bestFit="1" customWidth="1"/>
    <col min="4" max="4" width="11.28515625" style="38" customWidth="1"/>
    <col min="5" max="5" width="8.85546875" style="39" customWidth="1"/>
    <col min="6" max="6" width="11.28515625" style="39" customWidth="1"/>
    <col min="7" max="7" width="9.5703125" style="39" customWidth="1"/>
    <col min="8" max="8" width="12.28515625" style="39" customWidth="1"/>
    <col min="9" max="10" width="12.140625" style="39" customWidth="1"/>
    <col min="11" max="11" width="10.28515625" style="40" customWidth="1"/>
    <col min="12" max="12" width="9.85546875" style="41" customWidth="1"/>
    <col min="13" max="14" width="9.140625" style="38"/>
    <col min="15" max="15" width="7" style="38" bestFit="1" customWidth="1"/>
    <col min="16" max="16" width="13.140625" style="38" bestFit="1" customWidth="1"/>
    <col min="17" max="17" width="8.140625" style="38" hidden="1" customWidth="1"/>
    <col min="18" max="18" width="8.140625" style="39" customWidth="1"/>
    <col min="19" max="19" width="10.5703125" style="39" bestFit="1" customWidth="1"/>
    <col min="20" max="20" width="12.5703125" style="38" bestFit="1" customWidth="1"/>
    <col min="21" max="21" width="10.140625" style="39" customWidth="1"/>
    <col min="22" max="22" width="13.140625" style="38" bestFit="1" customWidth="1"/>
    <col min="23" max="23" width="7.7109375" style="42" customWidth="1"/>
    <col min="24" max="24" width="13" style="39" customWidth="1"/>
    <col min="25" max="25" width="15.42578125" style="26" customWidth="1"/>
    <col min="26" max="26" width="8.28515625" style="38" bestFit="1" customWidth="1"/>
    <col min="27" max="27" width="14.5703125" style="38" bestFit="1" customWidth="1"/>
    <col min="28" max="28" width="18.5703125" style="38" bestFit="1" customWidth="1"/>
  </cols>
  <sheetData>
    <row r="1" spans="1:28" ht="28.5" customHeight="1" x14ac:dyDescent="0.25">
      <c r="A1" s="11" t="s">
        <v>0</v>
      </c>
      <c r="B1" s="27" t="s">
        <v>1</v>
      </c>
      <c r="C1" s="27" t="s">
        <v>19</v>
      </c>
      <c r="D1" s="27" t="s">
        <v>55</v>
      </c>
      <c r="E1" s="28" t="s">
        <v>37</v>
      </c>
      <c r="F1" s="28" t="s">
        <v>38</v>
      </c>
      <c r="G1" s="28" t="s">
        <v>39</v>
      </c>
      <c r="H1" s="28" t="s">
        <v>40</v>
      </c>
      <c r="I1" s="28" t="s">
        <v>41</v>
      </c>
      <c r="J1" s="28" t="s">
        <v>42</v>
      </c>
      <c r="K1" s="29" t="s">
        <v>47</v>
      </c>
      <c r="L1" s="30" t="s">
        <v>43</v>
      </c>
      <c r="M1" s="27" t="s">
        <v>2</v>
      </c>
      <c r="N1" s="27" t="s">
        <v>3</v>
      </c>
      <c r="O1" s="27" t="s">
        <v>4</v>
      </c>
      <c r="P1" s="27" t="s">
        <v>5</v>
      </c>
      <c r="Q1" s="43" t="s">
        <v>6</v>
      </c>
      <c r="R1" s="28" t="s">
        <v>7</v>
      </c>
      <c r="S1" s="31" t="s">
        <v>8</v>
      </c>
      <c r="T1" s="27" t="s">
        <v>9</v>
      </c>
      <c r="U1" s="28" t="s">
        <v>10</v>
      </c>
      <c r="V1" s="27" t="s">
        <v>11</v>
      </c>
      <c r="W1" s="32" t="s">
        <v>45</v>
      </c>
      <c r="X1" s="28" t="s">
        <v>12</v>
      </c>
      <c r="Y1" s="23" t="s">
        <v>13</v>
      </c>
      <c r="Z1" s="27" t="s">
        <v>14</v>
      </c>
      <c r="AA1" s="27" t="s">
        <v>52</v>
      </c>
      <c r="AB1" s="27" t="s">
        <v>51</v>
      </c>
    </row>
    <row r="2" spans="1:28" x14ac:dyDescent="0.25">
      <c r="A2" s="22">
        <v>33013013460000</v>
      </c>
      <c r="B2" s="33">
        <v>16049</v>
      </c>
      <c r="C2" s="33" t="s">
        <v>23</v>
      </c>
      <c r="D2" s="33">
        <v>2017</v>
      </c>
      <c r="E2" s="34">
        <v>71194</v>
      </c>
      <c r="F2" s="34">
        <v>91780</v>
      </c>
      <c r="G2" s="34">
        <v>312186</v>
      </c>
      <c r="H2" s="34">
        <v>75.786111111111111</v>
      </c>
      <c r="I2" s="34">
        <v>95.080555555555549</v>
      </c>
      <c r="J2" s="34">
        <v>263.8</v>
      </c>
      <c r="K2" s="35">
        <f>(J2)/H2</f>
        <v>3.4808488802551039</v>
      </c>
      <c r="L2" s="36">
        <v>0.55646052802705159</v>
      </c>
      <c r="M2" s="33">
        <v>6150</v>
      </c>
      <c r="N2" s="33">
        <v>10813</v>
      </c>
      <c r="O2" s="33">
        <f t="shared" ref="O2:O44" si="0">N2-M2</f>
        <v>4663</v>
      </c>
      <c r="P2" s="33" t="s">
        <v>46</v>
      </c>
      <c r="Q2" s="33"/>
      <c r="R2" s="34">
        <v>14000</v>
      </c>
      <c r="S2" s="34"/>
      <c r="T2" s="33" t="s">
        <v>22</v>
      </c>
      <c r="U2" s="34">
        <v>400000</v>
      </c>
      <c r="V2" s="34" t="s">
        <v>46</v>
      </c>
      <c r="W2" s="37">
        <f>U2/O2</f>
        <v>85.781685610122238</v>
      </c>
      <c r="X2" s="34" t="s">
        <v>46</v>
      </c>
      <c r="Y2" s="24" t="s">
        <v>46</v>
      </c>
      <c r="Z2" s="33" t="s">
        <v>17</v>
      </c>
      <c r="AA2" s="33" t="s">
        <v>53</v>
      </c>
      <c r="AB2" s="33" t="s">
        <v>50</v>
      </c>
    </row>
    <row r="3" spans="1:28" x14ac:dyDescent="0.25">
      <c r="A3" s="22">
        <v>33013013470000</v>
      </c>
      <c r="B3" s="33">
        <v>16072</v>
      </c>
      <c r="C3" s="33" t="s">
        <v>25</v>
      </c>
      <c r="D3" s="33">
        <v>2012</v>
      </c>
      <c r="E3" s="34">
        <v>78090</v>
      </c>
      <c r="F3" s="34">
        <v>142796</v>
      </c>
      <c r="G3" s="34">
        <v>307056</v>
      </c>
      <c r="H3" s="34">
        <v>32.033333333333331</v>
      </c>
      <c r="I3" s="34">
        <v>60.152777777777779</v>
      </c>
      <c r="J3" s="34">
        <v>51.086111111111109</v>
      </c>
      <c r="K3" s="35">
        <f t="shared" ref="K3:K44" si="1">(J3)/H3</f>
        <v>1.5947797433229276</v>
      </c>
      <c r="L3" s="36">
        <v>0.65251453882544375</v>
      </c>
      <c r="M3" s="33">
        <v>6168</v>
      </c>
      <c r="N3" s="33">
        <v>10860</v>
      </c>
      <c r="O3" s="33">
        <f t="shared" si="0"/>
        <v>4692</v>
      </c>
      <c r="P3" s="33">
        <v>13</v>
      </c>
      <c r="Q3" s="33"/>
      <c r="R3" s="34">
        <v>4924</v>
      </c>
      <c r="S3" s="34">
        <f>R3/P3</f>
        <v>378.76923076923077</v>
      </c>
      <c r="T3" s="33" t="s">
        <v>21</v>
      </c>
      <c r="U3" s="34">
        <v>239471</v>
      </c>
      <c r="V3" s="34"/>
      <c r="W3" s="37">
        <f>U3/O3</f>
        <v>51.038150042625745</v>
      </c>
      <c r="X3" s="34">
        <v>3977</v>
      </c>
      <c r="Y3" s="25">
        <v>15</v>
      </c>
      <c r="Z3" s="33" t="s">
        <v>17</v>
      </c>
      <c r="AA3" s="33" t="s">
        <v>53</v>
      </c>
      <c r="AB3" s="33" t="s">
        <v>49</v>
      </c>
    </row>
    <row r="4" spans="1:28" x14ac:dyDescent="0.25">
      <c r="A4" s="22">
        <v>33013013530000</v>
      </c>
      <c r="B4" s="33">
        <v>16220</v>
      </c>
      <c r="C4" s="33" t="s">
        <v>27</v>
      </c>
      <c r="D4" s="33">
        <v>2017</v>
      </c>
      <c r="E4" s="34">
        <v>76844</v>
      </c>
      <c r="F4" s="34">
        <v>606192</v>
      </c>
      <c r="G4" s="34">
        <v>348778</v>
      </c>
      <c r="H4" s="34">
        <v>52.43888888888889</v>
      </c>
      <c r="I4" s="34">
        <v>322.57222222222219</v>
      </c>
      <c r="J4" s="34">
        <v>81.513888888888886</v>
      </c>
      <c r="K4" s="35">
        <f t="shared" si="1"/>
        <v>1.5544549210721474</v>
      </c>
      <c r="L4" s="36">
        <v>0.86016710615981751</v>
      </c>
      <c r="M4" s="33">
        <v>6581</v>
      </c>
      <c r="N4" s="33">
        <v>11400</v>
      </c>
      <c r="O4" s="33">
        <f t="shared" si="0"/>
        <v>4819</v>
      </c>
      <c r="P4" s="34" t="s">
        <v>46</v>
      </c>
      <c r="Q4" s="33"/>
      <c r="R4" s="34">
        <v>36550</v>
      </c>
      <c r="S4" s="34"/>
      <c r="T4" s="33" t="s">
        <v>21</v>
      </c>
      <c r="U4" s="34">
        <v>1300000</v>
      </c>
      <c r="V4" s="34" t="s">
        <v>46</v>
      </c>
      <c r="W4" s="37">
        <f t="shared" ref="W4:W44" si="2">U4/O4</f>
        <v>269.76551151691223</v>
      </c>
      <c r="X4" s="34" t="s">
        <v>46</v>
      </c>
      <c r="Y4" s="24" t="s">
        <v>46</v>
      </c>
      <c r="Z4" s="33" t="s">
        <v>17</v>
      </c>
      <c r="AA4" s="33" t="s">
        <v>53</v>
      </c>
      <c r="AB4" s="33" t="s">
        <v>49</v>
      </c>
    </row>
    <row r="5" spans="1:28" x14ac:dyDescent="0.25">
      <c r="A5" s="22">
        <v>33013013560000</v>
      </c>
      <c r="B5" s="33">
        <v>16275</v>
      </c>
      <c r="C5" s="33" t="s">
        <v>25</v>
      </c>
      <c r="D5" s="33">
        <v>2019</v>
      </c>
      <c r="E5" s="34">
        <v>536</v>
      </c>
      <c r="F5" s="34">
        <v>15334</v>
      </c>
      <c r="G5" s="34">
        <v>50</v>
      </c>
      <c r="H5" s="34">
        <v>0.25</v>
      </c>
      <c r="I5" s="34">
        <v>38.669444444444444</v>
      </c>
      <c r="J5" s="34">
        <v>0</v>
      </c>
      <c r="K5" s="35">
        <f t="shared" si="1"/>
        <v>0</v>
      </c>
      <c r="L5" s="36">
        <v>0.99357647562629359</v>
      </c>
      <c r="M5" s="33">
        <v>6437</v>
      </c>
      <c r="N5" s="33">
        <v>10194</v>
      </c>
      <c r="O5" s="33">
        <f t="shared" si="0"/>
        <v>3757</v>
      </c>
      <c r="P5" s="33" t="s">
        <v>46</v>
      </c>
      <c r="Q5" s="33"/>
      <c r="R5" s="34">
        <v>16214</v>
      </c>
      <c r="S5" s="34"/>
      <c r="T5" s="33" t="s">
        <v>21</v>
      </c>
      <c r="U5" s="34">
        <v>325420</v>
      </c>
      <c r="V5" s="33" t="s">
        <v>46</v>
      </c>
      <c r="W5" s="37">
        <f t="shared" si="2"/>
        <v>86.616981634282666</v>
      </c>
      <c r="X5" s="33" t="s">
        <v>46</v>
      </c>
      <c r="Y5" s="25">
        <v>43.3</v>
      </c>
      <c r="Z5" s="33" t="s">
        <v>17</v>
      </c>
      <c r="AA5" s="33" t="s">
        <v>53</v>
      </c>
      <c r="AB5" s="33" t="s">
        <v>28</v>
      </c>
    </row>
    <row r="6" spans="1:28" x14ac:dyDescent="0.25">
      <c r="A6" s="22">
        <v>33013013570000</v>
      </c>
      <c r="B6" s="33">
        <v>16297</v>
      </c>
      <c r="C6" s="33" t="s">
        <v>29</v>
      </c>
      <c r="D6" s="33">
        <v>2018</v>
      </c>
      <c r="E6" s="34">
        <v>45108</v>
      </c>
      <c r="F6" s="34">
        <v>157080</v>
      </c>
      <c r="G6" s="34">
        <v>271416</v>
      </c>
      <c r="H6" s="34">
        <v>61.913888888888891</v>
      </c>
      <c r="I6" s="34">
        <v>196.30277777777778</v>
      </c>
      <c r="J6" s="34">
        <v>352.31666666666666</v>
      </c>
      <c r="K6" s="35">
        <f t="shared" si="1"/>
        <v>5.6904302570774821</v>
      </c>
      <c r="L6" s="36">
        <v>0.76022504787108147</v>
      </c>
      <c r="M6" s="33">
        <v>6312</v>
      </c>
      <c r="N6" s="33">
        <v>10520</v>
      </c>
      <c r="O6" s="33">
        <f t="shared" si="0"/>
        <v>4208</v>
      </c>
      <c r="P6" s="33" t="s">
        <v>46</v>
      </c>
      <c r="Q6" s="33"/>
      <c r="R6" s="34">
        <v>12000</v>
      </c>
      <c r="S6" s="34"/>
      <c r="T6" s="33" t="s">
        <v>21</v>
      </c>
      <c r="U6" s="34">
        <v>400000</v>
      </c>
      <c r="V6" s="34" t="s">
        <v>46</v>
      </c>
      <c r="W6" s="37">
        <f t="shared" si="2"/>
        <v>95.057034220532316</v>
      </c>
      <c r="X6" s="34" t="s">
        <v>46</v>
      </c>
      <c r="Y6" s="24" t="s">
        <v>46</v>
      </c>
      <c r="Z6" s="33" t="s">
        <v>17</v>
      </c>
      <c r="AA6" s="33" t="s">
        <v>53</v>
      </c>
      <c r="AB6" s="33" t="s">
        <v>50</v>
      </c>
    </row>
    <row r="7" spans="1:28" x14ac:dyDescent="0.25">
      <c r="A7" s="22">
        <v>33013013720000</v>
      </c>
      <c r="B7" s="33">
        <v>16653</v>
      </c>
      <c r="C7" s="33" t="s">
        <v>23</v>
      </c>
      <c r="D7" s="33">
        <v>2017</v>
      </c>
      <c r="E7" s="34">
        <v>49318</v>
      </c>
      <c r="F7" s="34">
        <v>279999</v>
      </c>
      <c r="G7" s="34">
        <v>217133</v>
      </c>
      <c r="H7" s="34">
        <v>67.316666666666663</v>
      </c>
      <c r="I7" s="34">
        <v>316.71111111111111</v>
      </c>
      <c r="J7" s="34">
        <v>271.01944444444445</v>
      </c>
      <c r="K7" s="35">
        <f t="shared" si="1"/>
        <v>4.0260377981348521</v>
      </c>
      <c r="L7" s="36">
        <v>0.82470886075949368</v>
      </c>
      <c r="M7" s="33">
        <v>5900</v>
      </c>
      <c r="N7" s="33">
        <v>10684</v>
      </c>
      <c r="O7" s="33">
        <f t="shared" si="0"/>
        <v>4784</v>
      </c>
      <c r="P7" s="33" t="s">
        <v>46</v>
      </c>
      <c r="Q7" s="33"/>
      <c r="R7" s="34">
        <v>37325</v>
      </c>
      <c r="S7" s="34"/>
      <c r="T7" s="33" t="s">
        <v>21</v>
      </c>
      <c r="U7" s="34">
        <v>1300000</v>
      </c>
      <c r="V7" s="34" t="s">
        <v>46</v>
      </c>
      <c r="W7" s="37">
        <f t="shared" si="2"/>
        <v>271.73913043478262</v>
      </c>
      <c r="X7" s="34" t="s">
        <v>46</v>
      </c>
      <c r="Y7" s="24" t="s">
        <v>46</v>
      </c>
      <c r="Z7" s="33" t="s">
        <v>17</v>
      </c>
      <c r="AA7" s="33" t="s">
        <v>53</v>
      </c>
      <c r="AB7" s="33" t="s">
        <v>50</v>
      </c>
    </row>
    <row r="8" spans="1:28" x14ac:dyDescent="0.25">
      <c r="A8" s="22">
        <v>33013013800000</v>
      </c>
      <c r="B8" s="33">
        <v>16742</v>
      </c>
      <c r="C8" s="33" t="s">
        <v>30</v>
      </c>
      <c r="D8" s="33">
        <v>2017</v>
      </c>
      <c r="E8" s="34">
        <v>74823</v>
      </c>
      <c r="F8" s="34">
        <v>158250</v>
      </c>
      <c r="G8" s="34">
        <v>425104</v>
      </c>
      <c r="H8" s="34">
        <v>93.911111111111111</v>
      </c>
      <c r="I8" s="34">
        <v>143.35555555555555</v>
      </c>
      <c r="J8" s="34">
        <v>397.28888888888889</v>
      </c>
      <c r="K8" s="35">
        <f t="shared" si="1"/>
        <v>4.2304779933743495</v>
      </c>
      <c r="L8" s="36">
        <v>0.60419593518778691</v>
      </c>
      <c r="M8" s="33">
        <v>5931</v>
      </c>
      <c r="N8" s="33">
        <v>10131</v>
      </c>
      <c r="O8" s="33">
        <f t="shared" si="0"/>
        <v>4200</v>
      </c>
      <c r="P8" s="33" t="s">
        <v>46</v>
      </c>
      <c r="Q8" s="33"/>
      <c r="R8" s="34">
        <v>12000</v>
      </c>
      <c r="S8" s="34"/>
      <c r="T8" s="33" t="s">
        <v>21</v>
      </c>
      <c r="U8" s="34">
        <v>400000</v>
      </c>
      <c r="V8" s="34" t="s">
        <v>46</v>
      </c>
      <c r="W8" s="37">
        <f t="shared" si="2"/>
        <v>95.238095238095241</v>
      </c>
      <c r="X8" s="34" t="s">
        <v>46</v>
      </c>
      <c r="Y8" s="24" t="s">
        <v>46</v>
      </c>
      <c r="Z8" s="33" t="s">
        <v>17</v>
      </c>
      <c r="AA8" s="33" t="s">
        <v>53</v>
      </c>
      <c r="AB8" s="33" t="s">
        <v>50</v>
      </c>
    </row>
    <row r="9" spans="1:28" x14ac:dyDescent="0.25">
      <c r="A9" s="22">
        <v>33013013860000</v>
      </c>
      <c r="B9" s="33">
        <v>16867</v>
      </c>
      <c r="C9" s="33" t="s">
        <v>31</v>
      </c>
      <c r="D9" s="33">
        <v>2018</v>
      </c>
      <c r="E9" s="34">
        <v>11762</v>
      </c>
      <c r="F9" s="34">
        <v>145029</v>
      </c>
      <c r="G9" s="34">
        <v>51558</v>
      </c>
      <c r="H9" s="34">
        <v>6.697222222222222</v>
      </c>
      <c r="I9" s="34">
        <v>72.966666666666669</v>
      </c>
      <c r="J9" s="34">
        <v>35.397222222222226</v>
      </c>
      <c r="K9" s="35">
        <f t="shared" si="1"/>
        <v>5.2853587722936552</v>
      </c>
      <c r="L9" s="36">
        <v>0.91593151783534987</v>
      </c>
      <c r="M9" s="33">
        <v>5817</v>
      </c>
      <c r="N9" s="33">
        <v>11935</v>
      </c>
      <c r="O9" s="33">
        <f t="shared" si="0"/>
        <v>6118</v>
      </c>
      <c r="P9" s="33" t="s">
        <v>46</v>
      </c>
      <c r="Q9" s="33"/>
      <c r="R9" s="34">
        <v>12000</v>
      </c>
      <c r="S9" s="34"/>
      <c r="T9" s="33" t="s">
        <v>21</v>
      </c>
      <c r="U9" s="34">
        <v>400000</v>
      </c>
      <c r="V9" s="34" t="s">
        <v>46</v>
      </c>
      <c r="W9" s="37">
        <f t="shared" si="2"/>
        <v>65.380843412880026</v>
      </c>
      <c r="X9" s="34" t="s">
        <v>46</v>
      </c>
      <c r="Y9" s="24" t="s">
        <v>46</v>
      </c>
      <c r="Z9" s="33" t="s">
        <v>17</v>
      </c>
      <c r="AA9" s="33" t="s">
        <v>53</v>
      </c>
      <c r="AB9" s="33" t="s">
        <v>50</v>
      </c>
    </row>
    <row r="10" spans="1:28" x14ac:dyDescent="0.25">
      <c r="A10" s="22">
        <v>33013013870000</v>
      </c>
      <c r="B10" s="33">
        <v>16956</v>
      </c>
      <c r="C10" s="33" t="s">
        <v>25</v>
      </c>
      <c r="D10" s="33">
        <v>2018</v>
      </c>
      <c r="E10" s="34">
        <v>9828</v>
      </c>
      <c r="F10" s="34">
        <v>125728</v>
      </c>
      <c r="G10" s="34">
        <v>74447</v>
      </c>
      <c r="H10" s="34">
        <v>5.1333333333333337</v>
      </c>
      <c r="I10" s="34">
        <v>56.719444444444441</v>
      </c>
      <c r="J10" s="34">
        <v>4.3166666666666664</v>
      </c>
      <c r="K10" s="35">
        <f t="shared" si="1"/>
        <v>0.84090909090909083</v>
      </c>
      <c r="L10" s="36">
        <v>0.91700723043068222</v>
      </c>
      <c r="M10" s="33">
        <v>6034</v>
      </c>
      <c r="N10" s="33">
        <v>10375</v>
      </c>
      <c r="O10" s="33">
        <f t="shared" si="0"/>
        <v>4341</v>
      </c>
      <c r="P10" s="33" t="s">
        <v>46</v>
      </c>
      <c r="Q10" s="33"/>
      <c r="R10" s="34">
        <v>12000</v>
      </c>
      <c r="S10" s="34"/>
      <c r="T10" s="33" t="s">
        <v>21</v>
      </c>
      <c r="U10" s="34">
        <v>400000</v>
      </c>
      <c r="V10" s="34" t="s">
        <v>46</v>
      </c>
      <c r="W10" s="37">
        <f t="shared" si="2"/>
        <v>92.144667127390008</v>
      </c>
      <c r="X10" s="34" t="s">
        <v>46</v>
      </c>
      <c r="Y10" s="24" t="s">
        <v>46</v>
      </c>
      <c r="Z10" s="33" t="s">
        <v>17</v>
      </c>
      <c r="AA10" s="33" t="s">
        <v>53</v>
      </c>
      <c r="AB10" s="33" t="s">
        <v>50</v>
      </c>
    </row>
    <row r="11" spans="1:28" x14ac:dyDescent="0.25">
      <c r="A11" s="22">
        <v>33013014360000</v>
      </c>
      <c r="B11" s="33">
        <v>17524</v>
      </c>
      <c r="C11" s="33" t="s">
        <v>29</v>
      </c>
      <c r="D11" s="33">
        <v>2017</v>
      </c>
      <c r="E11" s="34">
        <v>54223</v>
      </c>
      <c r="F11" s="34">
        <v>375044</v>
      </c>
      <c r="G11" s="34">
        <v>212391</v>
      </c>
      <c r="H11" s="34">
        <v>69.780555555555551</v>
      </c>
      <c r="I11" s="34">
        <v>386.7</v>
      </c>
      <c r="J11" s="34">
        <v>214.26944444444445</v>
      </c>
      <c r="K11" s="35">
        <f t="shared" si="1"/>
        <v>3.0706182078738906</v>
      </c>
      <c r="L11" s="36">
        <v>0.8471335641654445</v>
      </c>
      <c r="M11" s="33">
        <v>6150</v>
      </c>
      <c r="N11" s="33">
        <v>10767</v>
      </c>
      <c r="O11" s="33">
        <f t="shared" si="0"/>
        <v>4617</v>
      </c>
      <c r="P11" s="33" t="s">
        <v>46</v>
      </c>
      <c r="Q11" s="33"/>
      <c r="R11" s="34">
        <v>38250</v>
      </c>
      <c r="S11" s="34"/>
      <c r="T11" s="33" t="s">
        <v>21</v>
      </c>
      <c r="U11" s="34">
        <v>1300000</v>
      </c>
      <c r="V11" s="34" t="s">
        <v>46</v>
      </c>
      <c r="W11" s="37">
        <f t="shared" si="2"/>
        <v>281.56811782542775</v>
      </c>
      <c r="X11" s="34" t="s">
        <v>46</v>
      </c>
      <c r="Y11" s="24" t="s">
        <v>46</v>
      </c>
      <c r="Z11" s="33" t="s">
        <v>17</v>
      </c>
      <c r="AA11" s="33" t="s">
        <v>53</v>
      </c>
      <c r="AB11" s="33" t="s">
        <v>50</v>
      </c>
    </row>
    <row r="12" spans="1:28" x14ac:dyDescent="0.25">
      <c r="A12" s="22">
        <v>33013014910000</v>
      </c>
      <c r="B12" s="33">
        <v>18829</v>
      </c>
      <c r="C12" s="33" t="s">
        <v>30</v>
      </c>
      <c r="D12" s="33">
        <v>2019</v>
      </c>
      <c r="E12" s="34">
        <v>7786</v>
      </c>
      <c r="F12" s="34">
        <v>32983</v>
      </c>
      <c r="G12" s="34">
        <v>33978</v>
      </c>
      <c r="H12" s="34">
        <v>6.1166666666666663</v>
      </c>
      <c r="I12" s="34">
        <v>24.261111111111113</v>
      </c>
      <c r="J12" s="34">
        <v>27.188888888888886</v>
      </c>
      <c r="K12" s="35">
        <f t="shared" si="1"/>
        <v>4.4450499545867395</v>
      </c>
      <c r="L12" s="36">
        <v>0.79864667154352598</v>
      </c>
      <c r="M12" s="33">
        <v>5989</v>
      </c>
      <c r="N12" s="33">
        <v>11519</v>
      </c>
      <c r="O12" s="33">
        <f t="shared" si="0"/>
        <v>5530</v>
      </c>
      <c r="P12" s="33" t="s">
        <v>46</v>
      </c>
      <c r="Q12" s="33"/>
      <c r="R12" s="34">
        <v>4810</v>
      </c>
      <c r="S12" s="34"/>
      <c r="T12" s="33" t="s">
        <v>21</v>
      </c>
      <c r="U12" s="34">
        <v>94500</v>
      </c>
      <c r="V12" s="34" t="s">
        <v>46</v>
      </c>
      <c r="W12" s="37">
        <f t="shared" si="2"/>
        <v>17.088607594936708</v>
      </c>
      <c r="X12" s="34" t="s">
        <v>46</v>
      </c>
      <c r="Y12" s="24" t="s">
        <v>46</v>
      </c>
      <c r="Z12" s="33" t="s">
        <v>17</v>
      </c>
      <c r="AA12" s="33" t="s">
        <v>53</v>
      </c>
      <c r="AB12" s="33" t="s">
        <v>50</v>
      </c>
    </row>
    <row r="13" spans="1:28" x14ac:dyDescent="0.25">
      <c r="A13" s="22">
        <v>33013015010000</v>
      </c>
      <c r="B13" s="33">
        <v>19042</v>
      </c>
      <c r="C13" s="33" t="s">
        <v>30</v>
      </c>
      <c r="D13" s="33">
        <v>2017</v>
      </c>
      <c r="E13" s="34">
        <v>10477</v>
      </c>
      <c r="F13" s="34">
        <v>183273</v>
      </c>
      <c r="G13" s="34">
        <v>56680</v>
      </c>
      <c r="H13" s="34">
        <v>8.1222222222222218</v>
      </c>
      <c r="I13" s="34">
        <v>141.19444444444443</v>
      </c>
      <c r="J13" s="34">
        <v>35.002777777777773</v>
      </c>
      <c r="K13" s="35">
        <f t="shared" si="1"/>
        <v>4.309507523939808</v>
      </c>
      <c r="L13" s="36">
        <v>0.9456040480708412</v>
      </c>
      <c r="M13" s="33">
        <v>5901</v>
      </c>
      <c r="N13" s="33">
        <v>11437</v>
      </c>
      <c r="O13" s="33">
        <f t="shared" si="0"/>
        <v>5536</v>
      </c>
      <c r="P13" s="33" t="s">
        <v>46</v>
      </c>
      <c r="Q13" s="33"/>
      <c r="R13" s="34">
        <v>12000</v>
      </c>
      <c r="S13" s="34"/>
      <c r="T13" s="34" t="s">
        <v>21</v>
      </c>
      <c r="U13" s="34">
        <v>400000</v>
      </c>
      <c r="V13" s="34" t="s">
        <v>46</v>
      </c>
      <c r="W13" s="37">
        <f t="shared" si="2"/>
        <v>72.25433526011561</v>
      </c>
      <c r="X13" s="34" t="s">
        <v>46</v>
      </c>
      <c r="Y13" s="24" t="s">
        <v>46</v>
      </c>
      <c r="Z13" s="33" t="s">
        <v>17</v>
      </c>
      <c r="AA13" s="33" t="s">
        <v>53</v>
      </c>
      <c r="AB13" s="33" t="s">
        <v>50</v>
      </c>
    </row>
    <row r="14" spans="1:28" x14ac:dyDescent="0.25">
      <c r="A14" s="22">
        <v>33013015070000</v>
      </c>
      <c r="B14" s="33">
        <v>19177</v>
      </c>
      <c r="C14" s="33" t="s">
        <v>33</v>
      </c>
      <c r="D14" s="33">
        <v>2017</v>
      </c>
      <c r="E14" s="34">
        <v>5816</v>
      </c>
      <c r="F14" s="34">
        <v>133697</v>
      </c>
      <c r="G14" s="34">
        <v>9233</v>
      </c>
      <c r="H14" s="34">
        <v>4.7694444444444448</v>
      </c>
      <c r="I14" s="34">
        <v>131.04444444444445</v>
      </c>
      <c r="J14" s="34">
        <v>4.5555555555555554</v>
      </c>
      <c r="K14" s="35">
        <f t="shared" si="1"/>
        <v>0.95515433896330793</v>
      </c>
      <c r="L14" s="36">
        <v>0.96488249851717012</v>
      </c>
      <c r="M14" s="33">
        <v>6244</v>
      </c>
      <c r="N14" s="33">
        <v>10473</v>
      </c>
      <c r="O14" s="33">
        <f t="shared" si="0"/>
        <v>4229</v>
      </c>
      <c r="P14" s="33" t="s">
        <v>46</v>
      </c>
      <c r="Q14" s="33"/>
      <c r="R14" s="34">
        <v>12000</v>
      </c>
      <c r="S14" s="34"/>
      <c r="T14" s="34" t="s">
        <v>21</v>
      </c>
      <c r="U14" s="34">
        <v>400000</v>
      </c>
      <c r="V14" s="34" t="s">
        <v>46</v>
      </c>
      <c r="W14" s="37">
        <f t="shared" si="2"/>
        <v>94.585008276188219</v>
      </c>
      <c r="X14" s="34" t="s">
        <v>46</v>
      </c>
      <c r="Y14" s="24" t="s">
        <v>46</v>
      </c>
      <c r="Z14" s="33" t="s">
        <v>17</v>
      </c>
      <c r="AA14" s="33" t="s">
        <v>53</v>
      </c>
      <c r="AB14" s="33" t="s">
        <v>50</v>
      </c>
    </row>
    <row r="15" spans="1:28" x14ac:dyDescent="0.25">
      <c r="A15" s="22">
        <v>33013015230000</v>
      </c>
      <c r="B15" s="33">
        <v>19551</v>
      </c>
      <c r="C15" s="33" t="s">
        <v>23</v>
      </c>
      <c r="D15" s="33">
        <v>2017</v>
      </c>
      <c r="E15" s="34">
        <v>51688</v>
      </c>
      <c r="F15" s="34">
        <v>166520</v>
      </c>
      <c r="G15" s="34">
        <v>143680</v>
      </c>
      <c r="H15" s="34">
        <v>62.297222222222224</v>
      </c>
      <c r="I15" s="34">
        <v>175.75</v>
      </c>
      <c r="J15" s="34">
        <v>146.91944444444442</v>
      </c>
      <c r="K15" s="35">
        <f t="shared" si="1"/>
        <v>2.3583626878316313</v>
      </c>
      <c r="L15" s="36">
        <v>0.73829889027620577</v>
      </c>
      <c r="M15" s="33">
        <v>6379</v>
      </c>
      <c r="N15" s="33">
        <v>11357</v>
      </c>
      <c r="O15" s="33">
        <f t="shared" si="0"/>
        <v>4978</v>
      </c>
      <c r="P15" s="33" t="s">
        <v>46</v>
      </c>
      <c r="Q15" s="33"/>
      <c r="R15" s="34">
        <v>14000</v>
      </c>
      <c r="S15" s="34"/>
      <c r="T15" s="34" t="s">
        <v>21</v>
      </c>
      <c r="U15" s="34">
        <v>400000</v>
      </c>
      <c r="V15" s="34" t="s">
        <v>46</v>
      </c>
      <c r="W15" s="37">
        <f t="shared" si="2"/>
        <v>80.353555644837286</v>
      </c>
      <c r="X15" s="34" t="s">
        <v>46</v>
      </c>
      <c r="Y15" s="24" t="s">
        <v>46</v>
      </c>
      <c r="Z15" s="33" t="s">
        <v>17</v>
      </c>
      <c r="AA15" s="33" t="s">
        <v>53</v>
      </c>
      <c r="AB15" s="33" t="s">
        <v>50</v>
      </c>
    </row>
    <row r="16" spans="1:28" x14ac:dyDescent="0.25">
      <c r="A16" s="22">
        <v>33013017020000</v>
      </c>
      <c r="B16" s="33">
        <v>24958</v>
      </c>
      <c r="C16" s="33" t="s">
        <v>34</v>
      </c>
      <c r="D16" s="33">
        <v>2014</v>
      </c>
      <c r="E16" s="34">
        <v>37442</v>
      </c>
      <c r="F16" s="34">
        <v>761560</v>
      </c>
      <c r="G16" s="34">
        <v>134034</v>
      </c>
      <c r="H16" s="34">
        <v>46.002777777777773</v>
      </c>
      <c r="I16" s="34">
        <v>734.15555555555557</v>
      </c>
      <c r="J16" s="34">
        <v>175.42777777777778</v>
      </c>
      <c r="K16" s="35">
        <f t="shared" si="1"/>
        <v>3.8134170641869458</v>
      </c>
      <c r="L16" s="36">
        <v>0.94103404935607804</v>
      </c>
      <c r="M16" s="33">
        <v>6864</v>
      </c>
      <c r="N16" s="33">
        <v>9154</v>
      </c>
      <c r="O16" s="33">
        <f t="shared" si="0"/>
        <v>2290</v>
      </c>
      <c r="P16" s="33">
        <v>6</v>
      </c>
      <c r="Q16" s="33">
        <v>349524</v>
      </c>
      <c r="R16" s="34">
        <f>Q16/42</f>
        <v>8322</v>
      </c>
      <c r="S16" s="34">
        <f t="shared" ref="S16:S24" si="3">R16/P16</f>
        <v>1387</v>
      </c>
      <c r="T16" s="34" t="s">
        <v>21</v>
      </c>
      <c r="U16" s="34">
        <v>321960</v>
      </c>
      <c r="V16" s="34">
        <f>U16/P16</f>
        <v>53660</v>
      </c>
      <c r="W16" s="37">
        <f t="shared" si="2"/>
        <v>140.5938864628821</v>
      </c>
      <c r="X16" s="34" t="s">
        <v>46</v>
      </c>
      <c r="Y16" s="24" t="s">
        <v>46</v>
      </c>
      <c r="Z16" s="33" t="s">
        <v>17</v>
      </c>
      <c r="AA16" s="33" t="s">
        <v>53</v>
      </c>
      <c r="AB16" s="33" t="s">
        <v>49</v>
      </c>
    </row>
    <row r="17" spans="1:28" x14ac:dyDescent="0.25">
      <c r="A17" s="44">
        <v>33013017530000</v>
      </c>
      <c r="B17" s="45">
        <v>27104</v>
      </c>
      <c r="C17" s="45" t="s">
        <v>26</v>
      </c>
      <c r="D17" s="45">
        <v>2014</v>
      </c>
      <c r="E17" s="46">
        <v>122884</v>
      </c>
      <c r="F17" s="46">
        <v>183867</v>
      </c>
      <c r="G17" s="46">
        <v>1072151</v>
      </c>
      <c r="H17" s="46">
        <v>155.27878787878788</v>
      </c>
      <c r="I17" s="46">
        <v>196.43939393939394</v>
      </c>
      <c r="J17" s="46">
        <v>510.13333333333333</v>
      </c>
      <c r="K17" s="47">
        <f>(J17)/H17</f>
        <v>3.2852737988368914</v>
      </c>
      <c r="L17" s="48">
        <v>0.55851361713493064</v>
      </c>
      <c r="M17" s="45">
        <v>6471</v>
      </c>
      <c r="N17" s="45">
        <v>10037</v>
      </c>
      <c r="O17" s="45">
        <f t="shared" si="0"/>
        <v>3566</v>
      </c>
      <c r="P17" s="45">
        <v>8</v>
      </c>
      <c r="Q17" s="45">
        <v>425418</v>
      </c>
      <c r="R17" s="46">
        <f>Q17/42</f>
        <v>10129</v>
      </c>
      <c r="S17" s="46">
        <f t="shared" si="3"/>
        <v>1266.125</v>
      </c>
      <c r="T17" s="45" t="s">
        <v>15</v>
      </c>
      <c r="U17" s="46">
        <v>426200</v>
      </c>
      <c r="V17" s="46">
        <f t="shared" ref="V17:V24" si="4">U17/P17</f>
        <v>53275</v>
      </c>
      <c r="W17" s="49">
        <f t="shared" si="2"/>
        <v>119.5176668536175</v>
      </c>
      <c r="X17" s="46">
        <v>3999</v>
      </c>
      <c r="Y17" s="50" t="s">
        <v>16</v>
      </c>
      <c r="Z17" s="45" t="s">
        <v>17</v>
      </c>
      <c r="AA17" s="45" t="s">
        <v>54</v>
      </c>
      <c r="AB17" s="45"/>
    </row>
    <row r="18" spans="1:28" x14ac:dyDescent="0.25">
      <c r="A18" s="44">
        <v>33013017800000</v>
      </c>
      <c r="B18" s="45">
        <v>27959</v>
      </c>
      <c r="C18" s="45" t="s">
        <v>30</v>
      </c>
      <c r="D18" s="45">
        <v>2014</v>
      </c>
      <c r="E18" s="46">
        <v>27850</v>
      </c>
      <c r="F18" s="46">
        <v>456867</v>
      </c>
      <c r="G18" s="46">
        <v>83604</v>
      </c>
      <c r="H18" s="46">
        <v>65.61944444444444</v>
      </c>
      <c r="I18" s="46">
        <v>815.51388888888891</v>
      </c>
      <c r="J18" s="46">
        <v>180.42222222222225</v>
      </c>
      <c r="K18" s="47">
        <f t="shared" si="1"/>
        <v>2.7495237692079759</v>
      </c>
      <c r="L18" s="48">
        <v>0.92552835994048077</v>
      </c>
      <c r="M18" s="45">
        <v>5813</v>
      </c>
      <c r="N18" s="45">
        <v>10795</v>
      </c>
      <c r="O18" s="45">
        <f t="shared" si="0"/>
        <v>4982</v>
      </c>
      <c r="P18" s="45">
        <v>20</v>
      </c>
      <c r="Q18" s="45"/>
      <c r="R18" s="46">
        <v>19608</v>
      </c>
      <c r="S18" s="46">
        <f t="shared" si="3"/>
        <v>980.4</v>
      </c>
      <c r="T18" s="46" t="s">
        <v>21</v>
      </c>
      <c r="U18" s="46">
        <v>704431</v>
      </c>
      <c r="V18" s="46">
        <f t="shared" si="4"/>
        <v>35221.550000000003</v>
      </c>
      <c r="W18" s="49">
        <f t="shared" si="2"/>
        <v>141.39522280208752</v>
      </c>
      <c r="X18" s="46">
        <v>4074</v>
      </c>
      <c r="Y18" s="50">
        <v>18</v>
      </c>
      <c r="Z18" s="45" t="s">
        <v>17</v>
      </c>
      <c r="AA18" s="45" t="s">
        <v>54</v>
      </c>
      <c r="AB18" s="45"/>
    </row>
    <row r="19" spans="1:28" x14ac:dyDescent="0.25">
      <c r="A19" s="44">
        <v>33013017910000</v>
      </c>
      <c r="B19" s="45">
        <v>28199</v>
      </c>
      <c r="C19" s="45" t="s">
        <v>26</v>
      </c>
      <c r="D19" s="45">
        <v>2014</v>
      </c>
      <c r="E19" s="46">
        <v>76435</v>
      </c>
      <c r="F19" s="46">
        <v>296436</v>
      </c>
      <c r="G19" s="46">
        <v>331404</v>
      </c>
      <c r="H19" s="46">
        <v>90.158333333333331</v>
      </c>
      <c r="I19" s="46">
        <v>383.98055555555555</v>
      </c>
      <c r="J19" s="46">
        <v>262.94444444444446</v>
      </c>
      <c r="K19" s="47">
        <f t="shared" si="1"/>
        <v>2.9164741041994025</v>
      </c>
      <c r="L19" s="48">
        <v>0.8098482629328021</v>
      </c>
      <c r="M19" s="45">
        <v>6505</v>
      </c>
      <c r="N19" s="45">
        <v>9806</v>
      </c>
      <c r="O19" s="45">
        <f t="shared" si="0"/>
        <v>3301</v>
      </c>
      <c r="P19" s="45">
        <v>8</v>
      </c>
      <c r="Q19" s="45">
        <v>446400</v>
      </c>
      <c r="R19" s="46">
        <f>Q19/42</f>
        <v>10628.571428571429</v>
      </c>
      <c r="S19" s="46">
        <f t="shared" si="3"/>
        <v>1328.5714285714287</v>
      </c>
      <c r="T19" s="45" t="s">
        <v>15</v>
      </c>
      <c r="U19" s="46">
        <v>426100</v>
      </c>
      <c r="V19" s="46">
        <f t="shared" si="4"/>
        <v>53262.5</v>
      </c>
      <c r="W19" s="49">
        <f t="shared" si="2"/>
        <v>129.08209633444412</v>
      </c>
      <c r="X19" s="46">
        <v>4683</v>
      </c>
      <c r="Y19" s="50">
        <v>35.799999999999997</v>
      </c>
      <c r="Z19" s="45" t="s">
        <v>17</v>
      </c>
      <c r="AA19" s="45" t="s">
        <v>54</v>
      </c>
      <c r="AB19" s="45"/>
    </row>
    <row r="20" spans="1:28" x14ac:dyDescent="0.25">
      <c r="A20" s="44">
        <v>33013017920000</v>
      </c>
      <c r="B20" s="45">
        <v>28214</v>
      </c>
      <c r="C20" s="45" t="s">
        <v>26</v>
      </c>
      <c r="D20" s="45">
        <v>2014</v>
      </c>
      <c r="E20" s="46">
        <v>207926</v>
      </c>
      <c r="F20" s="46">
        <v>725189</v>
      </c>
      <c r="G20" s="46">
        <v>863519</v>
      </c>
      <c r="H20" s="46">
        <v>294.23055555555555</v>
      </c>
      <c r="I20" s="46">
        <v>786.86111111111109</v>
      </c>
      <c r="J20" s="46">
        <v>625.24166666666667</v>
      </c>
      <c r="K20" s="47">
        <f t="shared" si="1"/>
        <v>2.1250059005126367</v>
      </c>
      <c r="L20" s="48">
        <v>0.72783940101697608</v>
      </c>
      <c r="M20" s="45">
        <v>6935</v>
      </c>
      <c r="N20" s="45">
        <v>11882</v>
      </c>
      <c r="O20" s="45">
        <f t="shared" si="0"/>
        <v>4947</v>
      </c>
      <c r="P20" s="45">
        <v>11</v>
      </c>
      <c r="Q20" s="45">
        <v>940000</v>
      </c>
      <c r="R20" s="46">
        <f>Q20/42</f>
        <v>22380.952380952382</v>
      </c>
      <c r="S20" s="46">
        <f t="shared" si="3"/>
        <v>2034.6320346320347</v>
      </c>
      <c r="T20" s="45" t="s">
        <v>15</v>
      </c>
      <c r="U20" s="46">
        <v>1181000</v>
      </c>
      <c r="V20" s="46">
        <f t="shared" si="4"/>
        <v>107363.63636363637</v>
      </c>
      <c r="W20" s="49">
        <f t="shared" si="2"/>
        <v>238.73054376389732</v>
      </c>
      <c r="X20" s="46">
        <v>7486</v>
      </c>
      <c r="Y20" s="50">
        <v>39.6</v>
      </c>
      <c r="Z20" s="45" t="s">
        <v>17</v>
      </c>
      <c r="AA20" s="45" t="s">
        <v>54</v>
      </c>
      <c r="AB20" s="45"/>
    </row>
    <row r="21" spans="1:28" x14ac:dyDescent="0.25">
      <c r="A21" s="44">
        <v>33013018020000</v>
      </c>
      <c r="B21" s="45">
        <v>29096</v>
      </c>
      <c r="C21" s="45" t="s">
        <v>29</v>
      </c>
      <c r="D21" s="45">
        <v>2014</v>
      </c>
      <c r="E21" s="46">
        <v>19150</v>
      </c>
      <c r="F21" s="46">
        <v>251348</v>
      </c>
      <c r="G21" s="46">
        <v>73061</v>
      </c>
      <c r="H21" s="46">
        <v>42.93611111111111</v>
      </c>
      <c r="I21" s="46">
        <v>522.65</v>
      </c>
      <c r="J21" s="46">
        <v>148.78055555555557</v>
      </c>
      <c r="K21" s="47">
        <f t="shared" si="1"/>
        <v>3.4651614155398853</v>
      </c>
      <c r="L21" s="48">
        <v>0.9240856338802913</v>
      </c>
      <c r="M21" s="45">
        <v>6023</v>
      </c>
      <c r="N21" s="45">
        <v>9732</v>
      </c>
      <c r="O21" s="45">
        <f t="shared" si="0"/>
        <v>3709</v>
      </c>
      <c r="P21" s="45">
        <v>20</v>
      </c>
      <c r="Q21" s="45"/>
      <c r="R21" s="46">
        <v>16902</v>
      </c>
      <c r="S21" s="46">
        <f t="shared" si="3"/>
        <v>845.1</v>
      </c>
      <c r="T21" s="46" t="s">
        <v>21</v>
      </c>
      <c r="U21" s="46">
        <v>508277</v>
      </c>
      <c r="V21" s="46">
        <f t="shared" si="4"/>
        <v>25413.85</v>
      </c>
      <c r="W21" s="49">
        <f t="shared" si="2"/>
        <v>137.03882448099219</v>
      </c>
      <c r="X21" s="46">
        <v>5940</v>
      </c>
      <c r="Y21" s="50">
        <v>18</v>
      </c>
      <c r="Z21" s="45" t="s">
        <v>17</v>
      </c>
      <c r="AA21" s="45" t="s">
        <v>54</v>
      </c>
      <c r="AB21" s="45"/>
    </row>
    <row r="22" spans="1:28" x14ac:dyDescent="0.25">
      <c r="A22" s="44">
        <v>33013018180000</v>
      </c>
      <c r="B22" s="45">
        <v>31719</v>
      </c>
      <c r="C22" s="45" t="s">
        <v>26</v>
      </c>
      <c r="D22" s="45">
        <v>2015</v>
      </c>
      <c r="E22" s="46">
        <v>120128</v>
      </c>
      <c r="F22" s="46">
        <v>680768</v>
      </c>
      <c r="G22" s="46">
        <v>632026</v>
      </c>
      <c r="H22" s="46">
        <v>190.50555555555556</v>
      </c>
      <c r="I22" s="46">
        <v>928.26666666666665</v>
      </c>
      <c r="J22" s="46">
        <v>527.3944444444445</v>
      </c>
      <c r="K22" s="47">
        <f t="shared" si="1"/>
        <v>2.7683940392522821</v>
      </c>
      <c r="L22" s="48">
        <v>0.82971908689585316</v>
      </c>
      <c r="M22" s="45">
        <v>6659</v>
      </c>
      <c r="N22" s="45">
        <v>12252</v>
      </c>
      <c r="O22" s="45">
        <f t="shared" si="0"/>
        <v>5593</v>
      </c>
      <c r="P22" s="45">
        <v>12</v>
      </c>
      <c r="Q22" s="45">
        <v>1117563</v>
      </c>
      <c r="R22" s="46">
        <f>Q22/42</f>
        <v>26608.642857142859</v>
      </c>
      <c r="S22" s="46">
        <f t="shared" si="3"/>
        <v>2217.386904761905</v>
      </c>
      <c r="T22" s="45" t="s">
        <v>15</v>
      </c>
      <c r="U22" s="46">
        <v>1294142</v>
      </c>
      <c r="V22" s="46">
        <f t="shared" si="4"/>
        <v>107845.16666666667</v>
      </c>
      <c r="W22" s="49">
        <f t="shared" si="2"/>
        <v>231.38601823708206</v>
      </c>
      <c r="X22" s="46">
        <v>7634</v>
      </c>
      <c r="Y22" s="50">
        <v>40.700000000000003</v>
      </c>
      <c r="Z22" s="45" t="s">
        <v>17</v>
      </c>
      <c r="AA22" s="45" t="s">
        <v>54</v>
      </c>
      <c r="AB22" s="45"/>
    </row>
    <row r="23" spans="1:28" x14ac:dyDescent="0.25">
      <c r="A23" s="44">
        <v>33013018190000</v>
      </c>
      <c r="B23" s="45">
        <v>31720</v>
      </c>
      <c r="C23" s="45" t="s">
        <v>26</v>
      </c>
      <c r="D23" s="45">
        <v>2015</v>
      </c>
      <c r="E23" s="46">
        <v>141718</v>
      </c>
      <c r="F23" s="46">
        <v>517982</v>
      </c>
      <c r="G23" s="46">
        <v>705801</v>
      </c>
      <c r="H23" s="46">
        <v>212.30277777777778</v>
      </c>
      <c r="I23" s="46">
        <v>523.68055555555554</v>
      </c>
      <c r="J23" s="46">
        <v>640.44444444444446</v>
      </c>
      <c r="K23" s="47">
        <f t="shared" si="1"/>
        <v>3.0166559813683289</v>
      </c>
      <c r="L23" s="48">
        <v>0.71153860670154057</v>
      </c>
      <c r="M23" s="45">
        <v>6615</v>
      </c>
      <c r="N23" s="45">
        <v>12265</v>
      </c>
      <c r="O23" s="45">
        <f t="shared" si="0"/>
        <v>5650</v>
      </c>
      <c r="P23" s="45">
        <v>13</v>
      </c>
      <c r="Q23" s="45">
        <v>1213769</v>
      </c>
      <c r="R23" s="46">
        <f>Q23/42</f>
        <v>28899.261904761905</v>
      </c>
      <c r="S23" s="46">
        <f t="shared" si="3"/>
        <v>2223.0201465201467</v>
      </c>
      <c r="T23" s="45" t="s">
        <v>15</v>
      </c>
      <c r="U23" s="46">
        <v>1357110</v>
      </c>
      <c r="V23" s="46">
        <f t="shared" si="4"/>
        <v>104393.07692307692</v>
      </c>
      <c r="W23" s="49">
        <f t="shared" si="2"/>
        <v>240.19646017699114</v>
      </c>
      <c r="X23" s="46">
        <v>7346</v>
      </c>
      <c r="Y23" s="50">
        <v>42.1</v>
      </c>
      <c r="Z23" s="45" t="s">
        <v>17</v>
      </c>
      <c r="AA23" s="45" t="s">
        <v>54</v>
      </c>
      <c r="AB23" s="45"/>
    </row>
    <row r="24" spans="1:28" x14ac:dyDescent="0.25">
      <c r="A24" s="44">
        <v>33013018200000</v>
      </c>
      <c r="B24" s="45">
        <v>31721</v>
      </c>
      <c r="C24" s="45" t="s">
        <v>26</v>
      </c>
      <c r="D24" s="45">
        <v>2015</v>
      </c>
      <c r="E24" s="46">
        <v>48152</v>
      </c>
      <c r="F24" s="46">
        <v>1576749</v>
      </c>
      <c r="G24" s="46">
        <v>73375</v>
      </c>
      <c r="H24" s="46">
        <v>76.933333333333337</v>
      </c>
      <c r="I24" s="46">
        <v>1571.1333333333334</v>
      </c>
      <c r="J24" s="46">
        <v>141.48888888888891</v>
      </c>
      <c r="K24" s="47">
        <f t="shared" si="1"/>
        <v>1.8391103408434433</v>
      </c>
      <c r="L24" s="48">
        <v>0.95331904049188942</v>
      </c>
      <c r="M24" s="45">
        <v>6570</v>
      </c>
      <c r="N24" s="45">
        <v>15611</v>
      </c>
      <c r="O24" s="45">
        <f t="shared" si="0"/>
        <v>9041</v>
      </c>
      <c r="P24" s="45">
        <v>20</v>
      </c>
      <c r="Q24" s="45">
        <v>2183422</v>
      </c>
      <c r="R24" s="46">
        <f>Q24/42</f>
        <v>51986.238095238092</v>
      </c>
      <c r="S24" s="46">
        <f t="shared" si="3"/>
        <v>2599.3119047619048</v>
      </c>
      <c r="T24" s="45" t="s">
        <v>15</v>
      </c>
      <c r="U24" s="46">
        <v>2020160</v>
      </c>
      <c r="V24" s="46">
        <f t="shared" si="4"/>
        <v>101008</v>
      </c>
      <c r="W24" s="49">
        <f t="shared" si="2"/>
        <v>223.44430925782547</v>
      </c>
      <c r="X24" s="46">
        <v>8791</v>
      </c>
      <c r="Y24" s="50">
        <v>46.7</v>
      </c>
      <c r="Z24" s="45" t="s">
        <v>18</v>
      </c>
      <c r="AA24" s="45" t="s">
        <v>54</v>
      </c>
      <c r="AB24" s="45"/>
    </row>
    <row r="25" spans="1:28" x14ac:dyDescent="0.25">
      <c r="A25" s="44">
        <v>33013018240000</v>
      </c>
      <c r="B25" s="45">
        <v>32423</v>
      </c>
      <c r="C25" s="45" t="s">
        <v>23</v>
      </c>
      <c r="D25" s="45">
        <v>2016</v>
      </c>
      <c r="E25" s="46">
        <v>115942</v>
      </c>
      <c r="F25" s="46">
        <v>720741</v>
      </c>
      <c r="G25" s="46">
        <v>914835</v>
      </c>
      <c r="H25" s="46">
        <v>177.31944444444443</v>
      </c>
      <c r="I25" s="46">
        <v>874.95833333333337</v>
      </c>
      <c r="J25" s="46">
        <v>843.39722222222224</v>
      </c>
      <c r="K25" s="47">
        <f t="shared" si="1"/>
        <v>4.7563718962951365</v>
      </c>
      <c r="L25" s="48">
        <v>0.83148988965735704</v>
      </c>
      <c r="M25" s="45">
        <v>6818</v>
      </c>
      <c r="N25" s="45">
        <v>15954</v>
      </c>
      <c r="O25" s="45">
        <f t="shared" si="0"/>
        <v>9136</v>
      </c>
      <c r="P25" s="45">
        <v>19</v>
      </c>
      <c r="Q25" s="45"/>
      <c r="R25" s="46">
        <v>37621</v>
      </c>
      <c r="S25" s="46">
        <f t="shared" ref="S25:S26" si="5">R25/P25</f>
        <v>1980.0526315789473</v>
      </c>
      <c r="T25" s="46" t="s">
        <v>21</v>
      </c>
      <c r="U25" s="46">
        <v>1877855</v>
      </c>
      <c r="V25" s="46">
        <f t="shared" ref="V25:V26" si="6">U25/P25</f>
        <v>98834.473684210519</v>
      </c>
      <c r="W25" s="49">
        <f t="shared" si="2"/>
        <v>205.5445490367776</v>
      </c>
      <c r="X25" s="46">
        <v>8352</v>
      </c>
      <c r="Y25" s="50">
        <v>42.8</v>
      </c>
      <c r="Z25" s="45" t="s">
        <v>17</v>
      </c>
      <c r="AA25" s="45" t="s">
        <v>54</v>
      </c>
      <c r="AB25" s="45"/>
    </row>
    <row r="26" spans="1:28" x14ac:dyDescent="0.25">
      <c r="A26" s="44">
        <v>33013018250000</v>
      </c>
      <c r="B26" s="45">
        <v>32424</v>
      </c>
      <c r="C26" s="45" t="s">
        <v>23</v>
      </c>
      <c r="D26" s="45">
        <v>2016</v>
      </c>
      <c r="E26" s="46">
        <v>128149</v>
      </c>
      <c r="F26" s="46">
        <v>854378</v>
      </c>
      <c r="G26" s="46">
        <v>1157870</v>
      </c>
      <c r="H26" s="46">
        <v>175.28055555555557</v>
      </c>
      <c r="I26" s="46">
        <v>1241.9166666666667</v>
      </c>
      <c r="J26" s="46">
        <v>920.96388888888896</v>
      </c>
      <c r="K26" s="47">
        <f t="shared" si="1"/>
        <v>5.2542273498042817</v>
      </c>
      <c r="L26" s="48">
        <v>0.87631886881579646</v>
      </c>
      <c r="M26" s="45">
        <v>6662</v>
      </c>
      <c r="N26" s="45">
        <v>15640</v>
      </c>
      <c r="O26" s="45">
        <f t="shared" si="0"/>
        <v>8978</v>
      </c>
      <c r="P26" s="45">
        <v>19</v>
      </c>
      <c r="Q26" s="45"/>
      <c r="R26" s="46">
        <v>37510</v>
      </c>
      <c r="S26" s="46">
        <f t="shared" si="5"/>
        <v>1974.2105263157894</v>
      </c>
      <c r="T26" s="46" t="s">
        <v>21</v>
      </c>
      <c r="U26" s="46">
        <v>1982576</v>
      </c>
      <c r="V26" s="46">
        <f t="shared" si="6"/>
        <v>104346.10526315789</v>
      </c>
      <c r="W26" s="49">
        <f t="shared" si="2"/>
        <v>220.82601915794163</v>
      </c>
      <c r="X26" s="46">
        <v>8068</v>
      </c>
      <c r="Y26" s="50">
        <v>41.9</v>
      </c>
      <c r="Z26" s="45" t="s">
        <v>17</v>
      </c>
      <c r="AA26" s="45" t="s">
        <v>54</v>
      </c>
      <c r="AB26" s="45"/>
    </row>
    <row r="27" spans="1:28" x14ac:dyDescent="0.25">
      <c r="A27" s="44">
        <v>33013018290000</v>
      </c>
      <c r="B27" s="45">
        <v>32992</v>
      </c>
      <c r="C27" s="45" t="s">
        <v>26</v>
      </c>
      <c r="D27" s="45">
        <v>2016</v>
      </c>
      <c r="E27" s="46">
        <v>71069</v>
      </c>
      <c r="F27" s="46">
        <v>599148</v>
      </c>
      <c r="G27" s="46">
        <v>532538</v>
      </c>
      <c r="H27" s="46">
        <v>98.905555555555551</v>
      </c>
      <c r="I27" s="46">
        <v>676.31666666666672</v>
      </c>
      <c r="J27" s="46">
        <v>427.08611111111111</v>
      </c>
      <c r="K27" s="47">
        <f t="shared" si="1"/>
        <v>4.3181205414817727</v>
      </c>
      <c r="L27" s="48">
        <v>0.87241651139458221</v>
      </c>
      <c r="M27" s="45">
        <v>6189</v>
      </c>
      <c r="N27" s="45">
        <v>11797</v>
      </c>
      <c r="O27" s="45">
        <f t="shared" si="0"/>
        <v>5608</v>
      </c>
      <c r="P27" s="45">
        <v>12</v>
      </c>
      <c r="Q27" s="45"/>
      <c r="R27" s="46">
        <v>25349</v>
      </c>
      <c r="S27" s="46">
        <f t="shared" ref="S27:S34" si="7">R27/P27</f>
        <v>2112.4166666666665</v>
      </c>
      <c r="T27" s="45" t="s">
        <v>15</v>
      </c>
      <c r="U27" s="46">
        <v>1158905</v>
      </c>
      <c r="V27" s="46">
        <f t="shared" ref="V27:V34" si="8">U27/P27</f>
        <v>96575.416666666672</v>
      </c>
      <c r="W27" s="49">
        <f t="shared" si="2"/>
        <v>206.65210413694723</v>
      </c>
      <c r="X27" s="46">
        <v>7802</v>
      </c>
      <c r="Y27" s="50">
        <v>45.3</v>
      </c>
      <c r="Z27" s="45" t="s">
        <v>17</v>
      </c>
      <c r="AA27" s="45" t="s">
        <v>54</v>
      </c>
      <c r="AB27" s="45"/>
    </row>
    <row r="28" spans="1:28" x14ac:dyDescent="0.25">
      <c r="A28" s="44">
        <v>33013018300000</v>
      </c>
      <c r="B28" s="45">
        <v>32993</v>
      </c>
      <c r="C28" s="45" t="s">
        <v>26</v>
      </c>
      <c r="D28" s="45">
        <v>2016</v>
      </c>
      <c r="E28" s="46">
        <v>96765</v>
      </c>
      <c r="F28" s="46">
        <v>911768</v>
      </c>
      <c r="G28" s="46">
        <v>596045</v>
      </c>
      <c r="H28" s="46">
        <v>130.03333333333333</v>
      </c>
      <c r="I28" s="46">
        <v>1176.5999999999999</v>
      </c>
      <c r="J28" s="46">
        <v>374.51388888888886</v>
      </c>
      <c r="K28" s="47">
        <f t="shared" si="1"/>
        <v>2.8801375715628468</v>
      </c>
      <c r="L28" s="48">
        <v>0.90048215515701935</v>
      </c>
      <c r="M28" s="45">
        <v>6190</v>
      </c>
      <c r="N28" s="45">
        <v>15209</v>
      </c>
      <c r="O28" s="45">
        <f t="shared" si="0"/>
        <v>9019</v>
      </c>
      <c r="P28" s="45">
        <v>19</v>
      </c>
      <c r="Q28" s="45"/>
      <c r="R28" s="46">
        <v>39946</v>
      </c>
      <c r="S28" s="46">
        <f t="shared" si="7"/>
        <v>2102.4210526315787</v>
      </c>
      <c r="T28" s="45" t="s">
        <v>15</v>
      </c>
      <c r="U28" s="46">
        <v>1862726</v>
      </c>
      <c r="V28" s="46">
        <f t="shared" si="8"/>
        <v>98038.210526315786</v>
      </c>
      <c r="W28" s="49">
        <f t="shared" si="2"/>
        <v>206.53354030380308</v>
      </c>
      <c r="X28" s="46">
        <v>8104</v>
      </c>
      <c r="Y28" s="50">
        <v>21</v>
      </c>
      <c r="Z28" s="45" t="s">
        <v>17</v>
      </c>
      <c r="AA28" s="45" t="s">
        <v>54</v>
      </c>
      <c r="AB28" s="45"/>
    </row>
    <row r="29" spans="1:28" x14ac:dyDescent="0.25">
      <c r="A29" s="44">
        <v>33013018310000</v>
      </c>
      <c r="B29" s="45">
        <v>33148</v>
      </c>
      <c r="C29" s="45" t="s">
        <v>33</v>
      </c>
      <c r="D29" s="45">
        <v>2017</v>
      </c>
      <c r="E29" s="46">
        <v>66218</v>
      </c>
      <c r="F29" s="46">
        <v>1059596</v>
      </c>
      <c r="G29" s="46">
        <v>172227</v>
      </c>
      <c r="H29" s="46">
        <v>107.95</v>
      </c>
      <c r="I29" s="46">
        <v>1463.7333333333333</v>
      </c>
      <c r="J29" s="46">
        <v>201.53888888888889</v>
      </c>
      <c r="K29" s="47">
        <f t="shared" si="1"/>
        <v>1.8669651587669187</v>
      </c>
      <c r="L29" s="48">
        <v>0.93131568063965386</v>
      </c>
      <c r="M29" s="45">
        <v>6007</v>
      </c>
      <c r="N29" s="45">
        <v>15837</v>
      </c>
      <c r="O29" s="45">
        <f t="shared" si="0"/>
        <v>9830</v>
      </c>
      <c r="P29" s="45">
        <v>20</v>
      </c>
      <c r="Q29" s="45"/>
      <c r="R29" s="46">
        <v>52845</v>
      </c>
      <c r="S29" s="46">
        <f t="shared" si="7"/>
        <v>2642.25</v>
      </c>
      <c r="T29" s="46" t="s">
        <v>21</v>
      </c>
      <c r="U29" s="46">
        <v>1824470</v>
      </c>
      <c r="V29" s="46">
        <f t="shared" si="8"/>
        <v>91223.5</v>
      </c>
      <c r="W29" s="49">
        <f t="shared" si="2"/>
        <v>185.60223804679552</v>
      </c>
      <c r="X29" s="46">
        <v>8690</v>
      </c>
      <c r="Y29" s="50">
        <v>51.5</v>
      </c>
      <c r="Z29" s="45" t="s">
        <v>17</v>
      </c>
      <c r="AA29" s="45" t="s">
        <v>54</v>
      </c>
      <c r="AB29" s="45"/>
    </row>
    <row r="30" spans="1:28" x14ac:dyDescent="0.25">
      <c r="A30" s="44">
        <v>33013018400000</v>
      </c>
      <c r="B30" s="45">
        <v>33937</v>
      </c>
      <c r="C30" s="45" t="s">
        <v>26</v>
      </c>
      <c r="D30" s="45">
        <v>2018</v>
      </c>
      <c r="E30" s="46">
        <v>97217</v>
      </c>
      <c r="F30" s="46">
        <v>1417977</v>
      </c>
      <c r="G30" s="46">
        <v>692052</v>
      </c>
      <c r="H30" s="46">
        <v>151.375</v>
      </c>
      <c r="I30" s="46">
        <v>1445.9527777777778</v>
      </c>
      <c r="J30" s="46">
        <v>671.23333333333335</v>
      </c>
      <c r="K30" s="47">
        <f t="shared" si="1"/>
        <v>4.4342416735480317</v>
      </c>
      <c r="L30" s="48">
        <v>0.90523234986209611</v>
      </c>
      <c r="M30" s="45">
        <v>7184</v>
      </c>
      <c r="N30" s="45">
        <v>15098</v>
      </c>
      <c r="O30" s="45">
        <f t="shared" si="0"/>
        <v>7914</v>
      </c>
      <c r="P30" s="45">
        <v>14</v>
      </c>
      <c r="Q30" s="45"/>
      <c r="R30" s="46">
        <v>30102</v>
      </c>
      <c r="S30" s="46">
        <f t="shared" si="7"/>
        <v>2150.1428571428573</v>
      </c>
      <c r="T30" s="45" t="s">
        <v>15</v>
      </c>
      <c r="U30" s="46">
        <v>1424811</v>
      </c>
      <c r="V30" s="46">
        <f t="shared" si="8"/>
        <v>101772.21428571429</v>
      </c>
      <c r="W30" s="49">
        <f t="shared" si="2"/>
        <v>180.03677028051555</v>
      </c>
      <c r="X30" s="46">
        <v>7738</v>
      </c>
      <c r="Y30" s="50">
        <v>41</v>
      </c>
      <c r="Z30" s="45" t="s">
        <v>17</v>
      </c>
      <c r="AA30" s="45" t="s">
        <v>54</v>
      </c>
      <c r="AB30" s="45"/>
    </row>
    <row r="31" spans="1:28" x14ac:dyDescent="0.25">
      <c r="A31" s="44">
        <v>33013018410000</v>
      </c>
      <c r="B31" s="45">
        <v>33938</v>
      </c>
      <c r="C31" s="45" t="s">
        <v>26</v>
      </c>
      <c r="D31" s="45">
        <v>2018</v>
      </c>
      <c r="E31" s="46">
        <v>91870</v>
      </c>
      <c r="F31" s="46">
        <v>708184</v>
      </c>
      <c r="G31" s="46">
        <v>754064</v>
      </c>
      <c r="H31" s="46">
        <v>146.35555555555555</v>
      </c>
      <c r="I31" s="46">
        <v>782.24722222222226</v>
      </c>
      <c r="J31" s="46">
        <v>593.46388888888896</v>
      </c>
      <c r="K31" s="47">
        <f t="shared" si="1"/>
        <v>4.0549460977831773</v>
      </c>
      <c r="L31" s="48">
        <v>0.84239164575213055</v>
      </c>
      <c r="M31" s="45">
        <v>6711</v>
      </c>
      <c r="N31" s="45">
        <v>15014</v>
      </c>
      <c r="O31" s="45">
        <f t="shared" si="0"/>
        <v>8303</v>
      </c>
      <c r="P31" s="45">
        <v>11</v>
      </c>
      <c r="Q31" s="45"/>
      <c r="R31" s="46">
        <v>30464</v>
      </c>
      <c r="S31" s="46">
        <f t="shared" si="7"/>
        <v>2769.4545454545455</v>
      </c>
      <c r="T31" s="45" t="s">
        <v>15</v>
      </c>
      <c r="U31" s="46">
        <v>1429201</v>
      </c>
      <c r="V31" s="46">
        <f t="shared" si="8"/>
        <v>129927.36363636363</v>
      </c>
      <c r="W31" s="49">
        <f t="shared" si="2"/>
        <v>172.13067565940023</v>
      </c>
      <c r="X31" s="46">
        <v>8409</v>
      </c>
      <c r="Y31" s="50">
        <v>42.4</v>
      </c>
      <c r="Z31" s="45" t="s">
        <v>17</v>
      </c>
      <c r="AA31" s="45" t="s">
        <v>54</v>
      </c>
      <c r="AB31" s="45"/>
    </row>
    <row r="32" spans="1:28" x14ac:dyDescent="0.25">
      <c r="A32" s="44">
        <v>33013018420000</v>
      </c>
      <c r="B32" s="45">
        <v>33939</v>
      </c>
      <c r="C32" s="45" t="s">
        <v>26</v>
      </c>
      <c r="D32" s="45">
        <v>2018</v>
      </c>
      <c r="E32" s="46">
        <v>64436</v>
      </c>
      <c r="F32" s="46">
        <v>735407</v>
      </c>
      <c r="G32" s="46">
        <v>508971</v>
      </c>
      <c r="H32" s="46">
        <v>101.40277777777779</v>
      </c>
      <c r="I32" s="46">
        <v>775.81666666666672</v>
      </c>
      <c r="J32" s="46">
        <v>441.94444444444446</v>
      </c>
      <c r="K32" s="47">
        <f t="shared" si="1"/>
        <v>4.3583070812217501</v>
      </c>
      <c r="L32" s="48">
        <v>0.88440432046966577</v>
      </c>
      <c r="M32" s="45">
        <v>6592</v>
      </c>
      <c r="N32" s="45">
        <v>14695</v>
      </c>
      <c r="O32" s="45">
        <f t="shared" si="0"/>
        <v>8103</v>
      </c>
      <c r="P32" s="45">
        <v>14</v>
      </c>
      <c r="Q32" s="45"/>
      <c r="R32" s="46">
        <v>30489</v>
      </c>
      <c r="S32" s="46">
        <f t="shared" si="7"/>
        <v>2177.7857142857142</v>
      </c>
      <c r="T32" s="45" t="s">
        <v>15</v>
      </c>
      <c r="U32" s="46">
        <v>1440128</v>
      </c>
      <c r="V32" s="46">
        <f t="shared" si="8"/>
        <v>102866.28571428571</v>
      </c>
      <c r="W32" s="49">
        <f t="shared" si="2"/>
        <v>177.7277551524127</v>
      </c>
      <c r="X32" s="46">
        <v>7966</v>
      </c>
      <c r="Y32" s="50">
        <v>41.4</v>
      </c>
      <c r="Z32" s="45" t="s">
        <v>17</v>
      </c>
      <c r="AA32" s="45" t="s">
        <v>54</v>
      </c>
      <c r="AB32" s="45"/>
    </row>
    <row r="33" spans="1:29" x14ac:dyDescent="0.25">
      <c r="A33" s="44">
        <v>33013018470000</v>
      </c>
      <c r="B33" s="45">
        <v>34034</v>
      </c>
      <c r="C33" s="45" t="s">
        <v>26</v>
      </c>
      <c r="D33" s="45">
        <v>2019</v>
      </c>
      <c r="E33" s="46">
        <v>94804</v>
      </c>
      <c r="F33" s="46">
        <v>689453</v>
      </c>
      <c r="G33" s="46">
        <v>935205</v>
      </c>
      <c r="H33" s="46">
        <v>151.33055555555558</v>
      </c>
      <c r="I33" s="46">
        <v>1163.7555555555555</v>
      </c>
      <c r="J33" s="46">
        <v>1002.7805555555556</v>
      </c>
      <c r="K33" s="47">
        <f t="shared" si="1"/>
        <v>6.6264248609555967</v>
      </c>
      <c r="L33" s="48">
        <v>0.8849272650079949</v>
      </c>
      <c r="M33" s="45">
        <v>7145</v>
      </c>
      <c r="N33" s="45">
        <v>16252</v>
      </c>
      <c r="O33" s="45">
        <f t="shared" si="0"/>
        <v>9107</v>
      </c>
      <c r="P33" s="45">
        <v>16</v>
      </c>
      <c r="Q33" s="45"/>
      <c r="R33" s="46">
        <v>34243</v>
      </c>
      <c r="S33" s="46">
        <f t="shared" si="7"/>
        <v>2140.1875</v>
      </c>
      <c r="T33" s="45" t="s">
        <v>15</v>
      </c>
      <c r="U33" s="46">
        <v>1502060</v>
      </c>
      <c r="V33" s="46">
        <f t="shared" si="8"/>
        <v>93878.75</v>
      </c>
      <c r="W33" s="49">
        <f t="shared" si="2"/>
        <v>164.93466564181398</v>
      </c>
      <c r="X33" s="46">
        <v>7645</v>
      </c>
      <c r="Y33" s="50">
        <v>43</v>
      </c>
      <c r="Z33" s="45" t="s">
        <v>17</v>
      </c>
      <c r="AA33" s="45" t="s">
        <v>54</v>
      </c>
      <c r="AB33" s="45"/>
    </row>
    <row r="34" spans="1:29" x14ac:dyDescent="0.25">
      <c r="A34" s="44">
        <v>33013018480000</v>
      </c>
      <c r="B34" s="45">
        <v>34035</v>
      </c>
      <c r="C34" s="45" t="s">
        <v>26</v>
      </c>
      <c r="D34" s="45">
        <v>2019</v>
      </c>
      <c r="E34" s="46">
        <v>81732</v>
      </c>
      <c r="F34" s="46">
        <v>677993</v>
      </c>
      <c r="G34" s="46">
        <v>952683</v>
      </c>
      <c r="H34" s="46">
        <v>132.75277777777779</v>
      </c>
      <c r="I34" s="46">
        <v>1126.1333333333334</v>
      </c>
      <c r="J34" s="46">
        <v>942.88888888888891</v>
      </c>
      <c r="K34" s="47">
        <f t="shared" si="1"/>
        <v>7.1025925383440391</v>
      </c>
      <c r="L34" s="48">
        <v>0.89454742839238399</v>
      </c>
      <c r="M34" s="45">
        <v>5912</v>
      </c>
      <c r="N34" s="45">
        <v>15384</v>
      </c>
      <c r="O34" s="45">
        <f t="shared" si="0"/>
        <v>9472</v>
      </c>
      <c r="P34" s="45">
        <v>16</v>
      </c>
      <c r="Q34" s="45"/>
      <c r="R34" s="46">
        <v>33892</v>
      </c>
      <c r="S34" s="46">
        <f t="shared" si="7"/>
        <v>2118.25</v>
      </c>
      <c r="T34" s="45" t="s">
        <v>15</v>
      </c>
      <c r="U34" s="46">
        <v>1557440</v>
      </c>
      <c r="V34" s="46">
        <f t="shared" si="8"/>
        <v>97340</v>
      </c>
      <c r="W34" s="49">
        <f t="shared" si="2"/>
        <v>164.42567567567568</v>
      </c>
      <c r="X34" s="46">
        <v>7457</v>
      </c>
      <c r="Y34" s="50">
        <v>42</v>
      </c>
      <c r="Z34" s="45" t="s">
        <v>17</v>
      </c>
      <c r="AA34" s="45" t="s">
        <v>54</v>
      </c>
      <c r="AB34" s="45"/>
    </row>
    <row r="35" spans="1:29" x14ac:dyDescent="0.25">
      <c r="A35" s="44">
        <v>33013018530000</v>
      </c>
      <c r="B35" s="45">
        <v>34171</v>
      </c>
      <c r="C35" s="45" t="s">
        <v>35</v>
      </c>
      <c r="D35" s="45">
        <v>2017</v>
      </c>
      <c r="E35" s="46">
        <v>68414</v>
      </c>
      <c r="F35" s="46">
        <v>101935</v>
      </c>
      <c r="G35" s="46">
        <v>233297</v>
      </c>
      <c r="H35" s="46">
        <v>92.638888888888886</v>
      </c>
      <c r="I35" s="46">
        <v>149.67222222222225</v>
      </c>
      <c r="J35" s="46">
        <v>262.46111111111111</v>
      </c>
      <c r="K35" s="47">
        <f t="shared" si="1"/>
        <v>2.8331634182908547</v>
      </c>
      <c r="L35" s="48">
        <v>0.61768617021276595</v>
      </c>
      <c r="M35" s="45">
        <v>6269</v>
      </c>
      <c r="N35" s="45">
        <v>12134</v>
      </c>
      <c r="O35" s="45">
        <f t="shared" si="0"/>
        <v>5865</v>
      </c>
      <c r="P35" s="45">
        <v>19</v>
      </c>
      <c r="Q35" s="45"/>
      <c r="R35" s="46">
        <v>15364</v>
      </c>
      <c r="S35" s="46">
        <f t="shared" ref="S35:S38" si="9">R35/P35</f>
        <v>808.63157894736844</v>
      </c>
      <c r="T35" s="46" t="s">
        <v>36</v>
      </c>
      <c r="U35" s="46">
        <v>0</v>
      </c>
      <c r="V35" s="46">
        <f t="shared" ref="V35:V38" si="10">U35/P35</f>
        <v>0</v>
      </c>
      <c r="W35" s="49">
        <f t="shared" si="2"/>
        <v>0</v>
      </c>
      <c r="X35" s="46">
        <v>6381</v>
      </c>
      <c r="Y35" s="50">
        <v>25.7</v>
      </c>
      <c r="Z35" s="48" t="s">
        <v>48</v>
      </c>
      <c r="AA35" s="45" t="s">
        <v>54</v>
      </c>
      <c r="AB35" s="45"/>
    </row>
    <row r="36" spans="1:29" x14ac:dyDescent="0.25">
      <c r="A36" s="44">
        <v>33013018570000</v>
      </c>
      <c r="B36" s="45">
        <v>34320</v>
      </c>
      <c r="C36" s="45" t="s">
        <v>35</v>
      </c>
      <c r="D36" s="45">
        <v>2017</v>
      </c>
      <c r="E36" s="46">
        <v>47984</v>
      </c>
      <c r="F36" s="46">
        <v>124901</v>
      </c>
      <c r="G36" s="46">
        <v>152395</v>
      </c>
      <c r="H36" s="46">
        <v>74.180555555555557</v>
      </c>
      <c r="I36" s="46">
        <v>187.93333333333334</v>
      </c>
      <c r="J36" s="46">
        <v>183.90277777777777</v>
      </c>
      <c r="K36" s="47">
        <f t="shared" si="1"/>
        <v>2.4791237595955811</v>
      </c>
      <c r="L36" s="48">
        <v>0.71699112980998514</v>
      </c>
      <c r="M36" s="45">
        <v>6445</v>
      </c>
      <c r="N36" s="45">
        <v>12407</v>
      </c>
      <c r="O36" s="45">
        <f t="shared" si="0"/>
        <v>5962</v>
      </c>
      <c r="P36" s="45">
        <v>68</v>
      </c>
      <c r="Q36" s="45"/>
      <c r="R36" s="46">
        <v>24264</v>
      </c>
      <c r="S36" s="46">
        <f t="shared" si="9"/>
        <v>356.8235294117647</v>
      </c>
      <c r="T36" s="46" t="s">
        <v>36</v>
      </c>
      <c r="U36" s="46">
        <v>0</v>
      </c>
      <c r="V36" s="46">
        <f t="shared" si="10"/>
        <v>0</v>
      </c>
      <c r="W36" s="49">
        <f t="shared" si="2"/>
        <v>0</v>
      </c>
      <c r="X36" s="46">
        <v>8544</v>
      </c>
      <c r="Y36" s="50">
        <v>10.5</v>
      </c>
      <c r="Z36" s="48" t="s">
        <v>48</v>
      </c>
      <c r="AA36" s="45" t="s">
        <v>54</v>
      </c>
      <c r="AB36" s="45"/>
    </row>
    <row r="37" spans="1:29" x14ac:dyDescent="0.25">
      <c r="A37" s="44">
        <v>33013018580000</v>
      </c>
      <c r="B37" s="45">
        <v>34362</v>
      </c>
      <c r="C37" s="45" t="s">
        <v>23</v>
      </c>
      <c r="D37" s="45">
        <v>2019</v>
      </c>
      <c r="E37" s="46">
        <v>82273</v>
      </c>
      <c r="F37" s="46">
        <v>925810</v>
      </c>
      <c r="G37" s="46">
        <v>268185</v>
      </c>
      <c r="H37" s="46">
        <v>176.77500000000001</v>
      </c>
      <c r="I37" s="46">
        <v>1757.5916666666667</v>
      </c>
      <c r="J37" s="46">
        <v>488.08055555555552</v>
      </c>
      <c r="K37" s="47">
        <f t="shared" si="1"/>
        <v>2.7610270431653543</v>
      </c>
      <c r="L37" s="48">
        <v>0.90861349968120486</v>
      </c>
      <c r="M37" s="45">
        <v>6252</v>
      </c>
      <c r="N37" s="45">
        <v>12081</v>
      </c>
      <c r="O37" s="45">
        <f t="shared" si="0"/>
        <v>5829</v>
      </c>
      <c r="P37" s="45">
        <v>12</v>
      </c>
      <c r="Q37" s="45"/>
      <c r="R37" s="46">
        <v>20717</v>
      </c>
      <c r="S37" s="46">
        <f t="shared" si="9"/>
        <v>1726.4166666666667</v>
      </c>
      <c r="T37" s="46" t="s">
        <v>21</v>
      </c>
      <c r="U37" s="46">
        <v>1219924</v>
      </c>
      <c r="V37" s="46">
        <f t="shared" si="10"/>
        <v>101660.33333333333</v>
      </c>
      <c r="W37" s="49">
        <f t="shared" si="2"/>
        <v>209.28529764968263</v>
      </c>
      <c r="X37" s="46">
        <v>6994</v>
      </c>
      <c r="Y37" s="50">
        <v>44</v>
      </c>
      <c r="Z37" s="45" t="s">
        <v>17</v>
      </c>
      <c r="AA37" s="45" t="s">
        <v>54</v>
      </c>
      <c r="AB37" s="45"/>
    </row>
    <row r="38" spans="1:29" x14ac:dyDescent="0.25">
      <c r="A38" s="44">
        <v>33013018600000</v>
      </c>
      <c r="B38" s="45">
        <v>34364</v>
      </c>
      <c r="C38" s="45" t="s">
        <v>23</v>
      </c>
      <c r="D38" s="45">
        <v>2019</v>
      </c>
      <c r="E38" s="46">
        <v>99080</v>
      </c>
      <c r="F38" s="46">
        <v>1261824</v>
      </c>
      <c r="G38" s="46">
        <v>281253</v>
      </c>
      <c r="H38" s="46">
        <v>196.56666666666666</v>
      </c>
      <c r="I38" s="46">
        <v>1950.9194444444445</v>
      </c>
      <c r="J38" s="46">
        <v>429.97500000000002</v>
      </c>
      <c r="K38" s="47">
        <f t="shared" si="1"/>
        <v>2.1874258097337629</v>
      </c>
      <c r="L38" s="48">
        <v>0.90846661794475447</v>
      </c>
      <c r="M38" s="45">
        <v>6870</v>
      </c>
      <c r="N38" s="45">
        <v>12718</v>
      </c>
      <c r="O38" s="45">
        <f t="shared" si="0"/>
        <v>5848</v>
      </c>
      <c r="P38" s="45">
        <v>12</v>
      </c>
      <c r="Q38" s="45"/>
      <c r="R38" s="46">
        <v>22371</v>
      </c>
      <c r="S38" s="46">
        <f t="shared" si="9"/>
        <v>1864.25</v>
      </c>
      <c r="T38" s="46" t="s">
        <v>21</v>
      </c>
      <c r="U38" s="46">
        <v>1220875</v>
      </c>
      <c r="V38" s="46">
        <f t="shared" si="10"/>
        <v>101739.58333333333</v>
      </c>
      <c r="W38" s="49">
        <f t="shared" si="2"/>
        <v>208.76795485636114</v>
      </c>
      <c r="X38" s="46">
        <v>7271</v>
      </c>
      <c r="Y38" s="50">
        <v>51</v>
      </c>
      <c r="Z38" s="45" t="s">
        <v>17</v>
      </c>
      <c r="AA38" s="45" t="s">
        <v>54</v>
      </c>
      <c r="AB38" s="45"/>
    </row>
    <row r="39" spans="1:29" x14ac:dyDescent="0.25">
      <c r="A39" s="44">
        <v>33013018660000</v>
      </c>
      <c r="B39" s="45">
        <v>34951</v>
      </c>
      <c r="C39" s="45" t="s">
        <v>26</v>
      </c>
      <c r="D39" s="45">
        <v>2019</v>
      </c>
      <c r="E39" s="46">
        <v>81204</v>
      </c>
      <c r="F39" s="46">
        <v>996877</v>
      </c>
      <c r="G39" s="46">
        <v>934172</v>
      </c>
      <c r="H39" s="46">
        <v>139.33333333333334</v>
      </c>
      <c r="I39" s="46">
        <v>1165.9944444444445</v>
      </c>
      <c r="J39" s="46">
        <v>913.98611111111109</v>
      </c>
      <c r="K39" s="47">
        <f t="shared" si="1"/>
        <v>6.5597089314194568</v>
      </c>
      <c r="L39" s="48">
        <v>0.8932579726675719</v>
      </c>
      <c r="M39" s="45">
        <v>6980</v>
      </c>
      <c r="N39" s="45">
        <v>16866</v>
      </c>
      <c r="O39" s="45">
        <f t="shared" si="0"/>
        <v>9886</v>
      </c>
      <c r="P39" s="45">
        <v>16</v>
      </c>
      <c r="Q39" s="45"/>
      <c r="R39" s="46">
        <v>26730</v>
      </c>
      <c r="S39" s="46">
        <f>R39/P39</f>
        <v>1670.625</v>
      </c>
      <c r="T39" s="45" t="s">
        <v>15</v>
      </c>
      <c r="U39" s="46">
        <v>1651030</v>
      </c>
      <c r="V39" s="46">
        <f>U39/P39</f>
        <v>103189.375</v>
      </c>
      <c r="W39" s="49">
        <f t="shared" si="2"/>
        <v>167.00687841391868</v>
      </c>
      <c r="X39" s="46">
        <v>7576</v>
      </c>
      <c r="Y39" s="50">
        <v>42.8</v>
      </c>
      <c r="Z39" s="45" t="s">
        <v>17</v>
      </c>
      <c r="AA39" s="45" t="s">
        <v>54</v>
      </c>
      <c r="AB39" s="45"/>
    </row>
    <row r="40" spans="1:29" x14ac:dyDescent="0.25">
      <c r="A40" s="44">
        <v>33013018680000</v>
      </c>
      <c r="B40" s="45">
        <v>34953</v>
      </c>
      <c r="C40" s="45" t="s">
        <v>26</v>
      </c>
      <c r="D40" s="45">
        <v>2019</v>
      </c>
      <c r="E40" s="46">
        <v>109059</v>
      </c>
      <c r="F40" s="46">
        <v>1367408</v>
      </c>
      <c r="G40" s="46">
        <v>902391</v>
      </c>
      <c r="H40" s="46">
        <v>173.78888888888889</v>
      </c>
      <c r="I40" s="46">
        <v>1684.9388888888889</v>
      </c>
      <c r="J40" s="46">
        <v>1066.75</v>
      </c>
      <c r="K40" s="47">
        <f t="shared" si="1"/>
        <v>6.1381944888434239</v>
      </c>
      <c r="L40" s="48">
        <v>0.9065011611885071</v>
      </c>
      <c r="M40" s="45">
        <v>6550</v>
      </c>
      <c r="N40" s="45">
        <v>16142</v>
      </c>
      <c r="O40" s="45">
        <f t="shared" si="0"/>
        <v>9592</v>
      </c>
      <c r="P40" s="45">
        <v>16</v>
      </c>
      <c r="Q40" s="45"/>
      <c r="R40" s="46">
        <v>26951</v>
      </c>
      <c r="S40" s="46">
        <f>R40/P40</f>
        <v>1684.4375</v>
      </c>
      <c r="T40" s="45" t="s">
        <v>15</v>
      </c>
      <c r="U40" s="46">
        <v>1641310</v>
      </c>
      <c r="V40" s="46">
        <f>U40/P40</f>
        <v>102581.875</v>
      </c>
      <c r="W40" s="49">
        <f t="shared" si="2"/>
        <v>171.11238532110093</v>
      </c>
      <c r="X40" s="46">
        <v>6687</v>
      </c>
      <c r="Y40" s="50">
        <v>41</v>
      </c>
      <c r="Z40" s="45" t="s">
        <v>18</v>
      </c>
      <c r="AA40" s="45" t="s">
        <v>54</v>
      </c>
      <c r="AB40" s="45"/>
    </row>
    <row r="41" spans="1:29" x14ac:dyDescent="0.25">
      <c r="A41" s="44">
        <v>33013018690000</v>
      </c>
      <c r="B41" s="45">
        <v>34954</v>
      </c>
      <c r="C41" s="45" t="s">
        <v>26</v>
      </c>
      <c r="D41" s="45">
        <v>2019</v>
      </c>
      <c r="E41" s="46">
        <v>62019</v>
      </c>
      <c r="F41" s="46">
        <v>1184155</v>
      </c>
      <c r="G41" s="46">
        <v>903353</v>
      </c>
      <c r="H41" s="46">
        <v>116.30277777777778</v>
      </c>
      <c r="I41" s="46">
        <v>1770.9694444444444</v>
      </c>
      <c r="J41" s="46">
        <v>1108.1333333333334</v>
      </c>
      <c r="K41" s="47">
        <f t="shared" si="1"/>
        <v>9.5280040125152272</v>
      </c>
      <c r="L41" s="48">
        <v>0.93837519759558918</v>
      </c>
      <c r="M41" s="45">
        <v>6530</v>
      </c>
      <c r="N41" s="45">
        <v>16406</v>
      </c>
      <c r="O41" s="45">
        <f t="shared" si="0"/>
        <v>9876</v>
      </c>
      <c r="P41" s="45">
        <v>16</v>
      </c>
      <c r="Q41" s="45"/>
      <c r="R41" s="46">
        <v>26594</v>
      </c>
      <c r="S41" s="46">
        <f>R41/P41</f>
        <v>1662.125</v>
      </c>
      <c r="T41" s="45" t="s">
        <v>15</v>
      </c>
      <c r="U41" s="46">
        <v>1637240</v>
      </c>
      <c r="V41" s="46">
        <f>U41/P41</f>
        <v>102327.5</v>
      </c>
      <c r="W41" s="49">
        <f t="shared" si="2"/>
        <v>165.7796678817335</v>
      </c>
      <c r="X41" s="46">
        <v>7829</v>
      </c>
      <c r="Y41" s="50">
        <v>42.5</v>
      </c>
      <c r="Z41" s="45" t="s">
        <v>17</v>
      </c>
      <c r="AA41" s="45" t="s">
        <v>54</v>
      </c>
      <c r="AB41" s="45"/>
    </row>
    <row r="42" spans="1:29" x14ac:dyDescent="0.25">
      <c r="A42" s="44">
        <v>33013018700000</v>
      </c>
      <c r="B42" s="45">
        <v>34955</v>
      </c>
      <c r="C42" s="45" t="s">
        <v>26</v>
      </c>
      <c r="D42" s="45">
        <v>2018</v>
      </c>
      <c r="E42" s="46">
        <v>113979</v>
      </c>
      <c r="F42" s="46">
        <v>1036304</v>
      </c>
      <c r="G42" s="46">
        <v>560245</v>
      </c>
      <c r="H42" s="46">
        <v>179.87777777777777</v>
      </c>
      <c r="I42" s="46">
        <v>1146.6611111111113</v>
      </c>
      <c r="J42" s="46">
        <v>632.99722222222226</v>
      </c>
      <c r="K42" s="47">
        <f t="shared" si="1"/>
        <v>3.5190407066526657</v>
      </c>
      <c r="L42" s="48">
        <v>0.864400675106899</v>
      </c>
      <c r="M42" s="45">
        <v>6801</v>
      </c>
      <c r="N42" s="45">
        <v>15170</v>
      </c>
      <c r="O42" s="45">
        <f t="shared" si="0"/>
        <v>8369</v>
      </c>
      <c r="P42" s="45">
        <v>14</v>
      </c>
      <c r="Q42" s="45"/>
      <c r="R42" s="46">
        <v>30706</v>
      </c>
      <c r="S42" s="46">
        <f>R42/P42</f>
        <v>2193.2857142857142</v>
      </c>
      <c r="T42" s="45" t="s">
        <v>15</v>
      </c>
      <c r="U42" s="46">
        <v>1438503</v>
      </c>
      <c r="V42" s="46">
        <f>U42/P42</f>
        <v>102750.21428571429</v>
      </c>
      <c r="W42" s="49">
        <f t="shared" si="2"/>
        <v>171.88469351176963</v>
      </c>
      <c r="X42" s="46">
        <v>7539</v>
      </c>
      <c r="Y42" s="50">
        <v>41.1</v>
      </c>
      <c r="Z42" s="45" t="s">
        <v>17</v>
      </c>
      <c r="AA42" s="45" t="s">
        <v>54</v>
      </c>
      <c r="AB42" s="45"/>
    </row>
    <row r="43" spans="1:29" x14ac:dyDescent="0.25">
      <c r="A43" s="44">
        <v>33013018950000</v>
      </c>
      <c r="B43" s="45">
        <v>36932</v>
      </c>
      <c r="C43" s="45" t="s">
        <v>29</v>
      </c>
      <c r="D43" s="45">
        <v>2019</v>
      </c>
      <c r="E43" s="46">
        <v>25318</v>
      </c>
      <c r="F43" s="46">
        <v>1506688</v>
      </c>
      <c r="G43" s="46">
        <v>308781</v>
      </c>
      <c r="H43" s="46">
        <v>33.133333333333333</v>
      </c>
      <c r="I43" s="46">
        <v>2008.997222222222</v>
      </c>
      <c r="J43" s="46">
        <v>187.33611111111111</v>
      </c>
      <c r="K43" s="47">
        <f>(J43)/H43</f>
        <v>5.6540073775989272</v>
      </c>
      <c r="L43" s="48">
        <v>0.98377511504188841</v>
      </c>
      <c r="M43" s="45">
        <v>6890</v>
      </c>
      <c r="N43" s="45">
        <v>14344</v>
      </c>
      <c r="O43" s="45">
        <f t="shared" si="0"/>
        <v>7454</v>
      </c>
      <c r="P43" s="45">
        <v>16</v>
      </c>
      <c r="Q43" s="45"/>
      <c r="R43" s="46">
        <v>39162</v>
      </c>
      <c r="S43" s="46">
        <f t="shared" ref="S43:S44" si="11">R43/P43</f>
        <v>2447.625</v>
      </c>
      <c r="T43" s="46" t="s">
        <v>21</v>
      </c>
      <c r="U43" s="46">
        <v>2442700</v>
      </c>
      <c r="V43" s="46">
        <f t="shared" ref="V43:V44" si="12">U43/P43</f>
        <v>152668.75</v>
      </c>
      <c r="W43" s="49">
        <f t="shared" si="2"/>
        <v>327.70324657901796</v>
      </c>
      <c r="X43" s="46">
        <v>7076</v>
      </c>
      <c r="Y43" s="50">
        <v>43.8</v>
      </c>
      <c r="Z43" s="45" t="s">
        <v>17</v>
      </c>
      <c r="AA43" s="45" t="s">
        <v>54</v>
      </c>
      <c r="AB43" s="45"/>
    </row>
    <row r="44" spans="1:29" x14ac:dyDescent="0.25">
      <c r="A44" s="44">
        <v>33013018960000</v>
      </c>
      <c r="B44" s="45">
        <v>36933</v>
      </c>
      <c r="C44" s="45" t="s">
        <v>29</v>
      </c>
      <c r="D44" s="45">
        <v>2019</v>
      </c>
      <c r="E44" s="46">
        <v>112922</v>
      </c>
      <c r="F44" s="46">
        <v>1498699</v>
      </c>
      <c r="G44" s="46">
        <v>514642</v>
      </c>
      <c r="H44" s="46">
        <v>191.15277777777777</v>
      </c>
      <c r="I44" s="46">
        <v>1983.6083333333333</v>
      </c>
      <c r="J44" s="46">
        <v>491.82499999999999</v>
      </c>
      <c r="K44" s="47">
        <f t="shared" si="1"/>
        <v>2.5729419457967015</v>
      </c>
      <c r="L44" s="48">
        <v>0.91210401142398789</v>
      </c>
      <c r="M44" s="45">
        <v>7643</v>
      </c>
      <c r="N44" s="45">
        <v>17085</v>
      </c>
      <c r="O44" s="45">
        <f t="shared" si="0"/>
        <v>9442</v>
      </c>
      <c r="P44" s="45">
        <v>16</v>
      </c>
      <c r="Q44" s="45"/>
      <c r="R44" s="46">
        <v>40037</v>
      </c>
      <c r="S44" s="46">
        <f t="shared" si="11"/>
        <v>2502.3125</v>
      </c>
      <c r="T44" s="46" t="s">
        <v>21</v>
      </c>
      <c r="U44" s="46">
        <v>2446660</v>
      </c>
      <c r="V44" s="46">
        <f t="shared" si="12"/>
        <v>152916.25</v>
      </c>
      <c r="W44" s="49">
        <f t="shared" si="2"/>
        <v>259.12518534208851</v>
      </c>
      <c r="X44" s="46">
        <v>8870</v>
      </c>
      <c r="Y44" s="50">
        <v>44.3</v>
      </c>
      <c r="Z44" s="45" t="s">
        <v>17</v>
      </c>
      <c r="AA44" s="45" t="s">
        <v>54</v>
      </c>
      <c r="AB44" s="45"/>
    </row>
    <row r="46" spans="1:29" x14ac:dyDescent="0.25">
      <c r="T46" s="39"/>
      <c r="V46" s="39"/>
      <c r="W46" s="39"/>
      <c r="Y46" s="39"/>
      <c r="Z46" s="39"/>
      <c r="AA46" s="39"/>
      <c r="AB46" s="39"/>
      <c r="AC46" s="39"/>
    </row>
    <row r="47" spans="1:29" x14ac:dyDescent="0.25">
      <c r="T47" s="39"/>
      <c r="V47" s="39"/>
      <c r="W47" s="39"/>
      <c r="Y47" s="39"/>
      <c r="Z47" s="39"/>
      <c r="AA47" s="39"/>
      <c r="AB47" s="39"/>
      <c r="AC47" s="39"/>
    </row>
    <row r="48" spans="1:29" x14ac:dyDescent="0.25">
      <c r="T48" s="39"/>
      <c r="V48" s="39"/>
      <c r="W48" s="39"/>
      <c r="Y48" s="39"/>
      <c r="Z48" s="39"/>
      <c r="AA48" s="39"/>
      <c r="AB48" s="39"/>
      <c r="AC48" s="39"/>
    </row>
  </sheetData>
  <pageMargins left="0.7" right="0.7" top="0.75" bottom="0.75" header="0.3" footer="0.3"/>
  <legacy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xr2:uid="{CF284CC5-6B9B-446F-B711-B3ECDF3883A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'COVER PAGE - CHART SOURCE  '!W2:W2</xm:f>
              <xm:sqref>X2</xm:sqref>
            </x14:sparkline>
            <x14:sparkline>
              <xm:f>'COVER PAGE - CHART SOURCE  '!W3:W3</xm:f>
              <xm:sqref>X3</xm:sqref>
            </x14:sparkline>
            <x14:sparkline>
              <xm:f>'COVER PAGE - CHART SOURCE  '!W4:W4</xm:f>
              <xm:sqref>X4</xm:sqref>
            </x14:sparkline>
            <x14:sparkline>
              <xm:f>'COVER PAGE - CHART SOURCE  '!W5:W5</xm:f>
              <xm:sqref>X5</xm:sqref>
            </x14:sparkline>
            <x14:sparkline>
              <xm:f>'COVER PAGE - CHART SOURCE  '!W6:W6</xm:f>
              <xm:sqref>X6</xm:sqref>
            </x14:sparkline>
            <x14:sparkline>
              <xm:f>'COVER PAGE - CHART SOURCE  '!W7:W7</xm:f>
              <xm:sqref>X7</xm:sqref>
            </x14:sparkline>
            <x14:sparkline>
              <xm:f>'COVER PAGE - CHART SOURCE  '!W8:W8</xm:f>
              <xm:sqref>X8</xm:sqref>
            </x14:sparkline>
            <x14:sparkline>
              <xm:f>'COVER PAGE - CHART SOURCE  '!W9:W9</xm:f>
              <xm:sqref>X9</xm:sqref>
            </x14:sparkline>
            <x14:sparkline>
              <xm:f>'COVER PAGE - CHART SOURCE  '!W10:W10</xm:f>
              <xm:sqref>X10</xm:sqref>
            </x14:sparkline>
            <x14:sparkline>
              <xm:f>'COVER PAGE - CHART SOURCE  '!W11:W11</xm:f>
              <xm:sqref>X11</xm:sqref>
            </x14:sparkline>
            <x14:sparkline>
              <xm:f>'COVER PAGE - CHART SOURCE  '!W12:W12</xm:f>
              <xm:sqref>X12</xm:sqref>
            </x14:sparkline>
            <x14:sparkline>
              <xm:f>'COVER PAGE - CHART SOURCE  '!W13:W13</xm:f>
              <xm:sqref>X13</xm:sqref>
            </x14:sparkline>
            <x14:sparkline>
              <xm:f>'COVER PAGE - CHART SOURCE  '!W14:W14</xm:f>
              <xm:sqref>X14</xm:sqref>
            </x14:sparkline>
            <x14:sparkline>
              <xm:f>'COVER PAGE - CHART SOURCE  '!W15:W15</xm:f>
              <xm:sqref>X15</xm:sqref>
            </x14:sparkline>
            <x14:sparkline>
              <xm:f>'COVER PAGE - CHART SOURCE  '!W16:W16</xm:f>
              <xm:sqref>X16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99F6-627B-43D9-ACBF-526854F5AB66}">
  <dimension ref="A1:AA44"/>
  <sheetViews>
    <sheetView workbookViewId="0">
      <pane ySplit="1" topLeftCell="A2" activePane="bottomLeft" state="frozen"/>
      <selection pane="bottomLeft" activeCell="Z32" sqref="Z32"/>
    </sheetView>
  </sheetViews>
  <sheetFormatPr defaultRowHeight="15" x14ac:dyDescent="0.25"/>
  <cols>
    <col min="1" max="1" width="15.140625" style="2" bestFit="1" customWidth="1"/>
    <col min="2" max="2" width="6.140625" bestFit="1" customWidth="1"/>
    <col min="3" max="3" width="11.28515625" bestFit="1" customWidth="1"/>
    <col min="4" max="4" width="8.85546875" style="1" customWidth="1"/>
    <col min="5" max="5" width="11.28515625" style="1" customWidth="1"/>
    <col min="6" max="6" width="9.5703125" style="1" customWidth="1"/>
    <col min="7" max="7" width="12.28515625" style="1" customWidth="1"/>
    <col min="8" max="9" width="12.140625" style="1" customWidth="1"/>
    <col min="10" max="10" width="7.140625" style="15" customWidth="1"/>
    <col min="11" max="11" width="7.5703125" style="3" customWidth="1"/>
    <col min="14" max="14" width="7" bestFit="1" customWidth="1"/>
    <col min="15" max="15" width="13.140625" bestFit="1" customWidth="1"/>
    <col min="16" max="16" width="13.42578125" hidden="1" customWidth="1"/>
    <col min="17" max="17" width="7.7109375" style="1" customWidth="1"/>
    <col min="18" max="18" width="10.5703125" bestFit="1" customWidth="1"/>
    <col min="19" max="19" width="12.5703125" bestFit="1" customWidth="1"/>
    <col min="20" max="20" width="10.140625" style="1" customWidth="1"/>
    <col min="21" max="21" width="7.7109375" bestFit="1" customWidth="1"/>
    <col min="22" max="22" width="7.7109375" style="2" customWidth="1"/>
    <col min="23" max="23" width="13" style="1" customWidth="1"/>
    <col min="24" max="24" width="15.42578125" customWidth="1"/>
    <col min="25" max="25" width="6.28515625" bestFit="1" customWidth="1"/>
    <col min="26" max="26" width="14.5703125" bestFit="1" customWidth="1"/>
  </cols>
  <sheetData>
    <row r="1" spans="1:27" ht="28.5" customHeight="1" x14ac:dyDescent="0.25">
      <c r="A1" s="2" t="s">
        <v>0</v>
      </c>
      <c r="B1" t="s">
        <v>1</v>
      </c>
      <c r="C1" t="s">
        <v>19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42</v>
      </c>
      <c r="J1" s="13" t="s">
        <v>44</v>
      </c>
      <c r="K1" s="5" t="s">
        <v>43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s="4" t="s">
        <v>7</v>
      </c>
      <c r="R1" t="s">
        <v>8</v>
      </c>
      <c r="S1" t="s">
        <v>9</v>
      </c>
      <c r="T1" s="4" t="s">
        <v>10</v>
      </c>
      <c r="U1" t="s">
        <v>11</v>
      </c>
      <c r="V1" s="2" t="s">
        <v>45</v>
      </c>
      <c r="W1" s="4" t="s">
        <v>12</v>
      </c>
      <c r="X1" s="12" t="s">
        <v>13</v>
      </c>
      <c r="Y1" t="s">
        <v>14</v>
      </c>
      <c r="Z1" t="s">
        <v>20</v>
      </c>
    </row>
    <row r="2" spans="1:27" s="7" customFormat="1" x14ac:dyDescent="0.25">
      <c r="A2" s="6">
        <v>33013013470000</v>
      </c>
      <c r="B2" s="7">
        <v>16072</v>
      </c>
      <c r="C2" s="7" t="s">
        <v>25</v>
      </c>
      <c r="D2" s="8">
        <v>78090</v>
      </c>
      <c r="E2" s="8">
        <v>142796</v>
      </c>
      <c r="F2" s="8">
        <v>307056</v>
      </c>
      <c r="G2" s="8">
        <v>32.033333333333331</v>
      </c>
      <c r="H2" s="8">
        <v>60.152777777777779</v>
      </c>
      <c r="I2" s="8">
        <v>51.086111111111109</v>
      </c>
      <c r="J2" s="14">
        <f t="shared" ref="J2:J44" si="0">(I2)/G2</f>
        <v>1.5947797433229276</v>
      </c>
      <c r="K2" s="9">
        <v>0.65251453882544375</v>
      </c>
      <c r="L2" s="7">
        <v>6168</v>
      </c>
      <c r="M2" s="7">
        <v>10860</v>
      </c>
      <c r="N2" s="7">
        <f t="shared" ref="N2:N44" si="1">M2-L2</f>
        <v>4692</v>
      </c>
      <c r="O2" s="7">
        <v>13</v>
      </c>
      <c r="Q2" s="8">
        <v>4924</v>
      </c>
      <c r="S2" s="7" t="s">
        <v>21</v>
      </c>
      <c r="T2" s="8">
        <v>239471</v>
      </c>
      <c r="V2" s="6">
        <f t="shared" ref="V2:V44" si="2">T2/N2</f>
        <v>51.038150042625745</v>
      </c>
      <c r="W2" s="8">
        <v>3977</v>
      </c>
      <c r="X2" s="7">
        <v>15</v>
      </c>
      <c r="Y2" s="7" t="s">
        <v>17</v>
      </c>
      <c r="Z2" s="7">
        <v>1</v>
      </c>
    </row>
    <row r="3" spans="1:27" s="7" customFormat="1" x14ac:dyDescent="0.25">
      <c r="A3" s="6">
        <v>33013013560000</v>
      </c>
      <c r="B3" s="7">
        <v>16275</v>
      </c>
      <c r="C3" s="7" t="s">
        <v>25</v>
      </c>
      <c r="D3" s="8">
        <v>536</v>
      </c>
      <c r="E3" s="8">
        <v>15334</v>
      </c>
      <c r="F3" s="8">
        <v>50</v>
      </c>
      <c r="G3" s="8">
        <v>0.25</v>
      </c>
      <c r="H3" s="8">
        <v>38.669444444444444</v>
      </c>
      <c r="I3" s="8">
        <v>0</v>
      </c>
      <c r="J3" s="14">
        <f t="shared" si="0"/>
        <v>0</v>
      </c>
      <c r="K3" s="9">
        <v>0.99357647562629359</v>
      </c>
      <c r="L3" s="7">
        <v>6437</v>
      </c>
      <c r="M3" s="7">
        <v>10194</v>
      </c>
      <c r="N3" s="7">
        <f t="shared" si="1"/>
        <v>3757</v>
      </c>
      <c r="Q3" s="8">
        <v>16214</v>
      </c>
      <c r="S3" s="7" t="s">
        <v>21</v>
      </c>
      <c r="T3" s="8">
        <v>324420</v>
      </c>
      <c r="V3" s="6">
        <f t="shared" si="2"/>
        <v>86.350811817939842</v>
      </c>
      <c r="W3" s="8"/>
      <c r="X3" s="7">
        <v>43.3</v>
      </c>
      <c r="Y3" s="7" t="s">
        <v>17</v>
      </c>
      <c r="Z3" s="7">
        <v>1</v>
      </c>
      <c r="AA3" s="7" t="s">
        <v>28</v>
      </c>
    </row>
    <row r="4" spans="1:27" s="7" customFormat="1" x14ac:dyDescent="0.25">
      <c r="A4" s="6">
        <v>33013013870000</v>
      </c>
      <c r="B4" s="7">
        <v>16956</v>
      </c>
      <c r="C4" s="7" t="s">
        <v>25</v>
      </c>
      <c r="D4" s="8">
        <v>9828</v>
      </c>
      <c r="E4" s="8">
        <v>125728</v>
      </c>
      <c r="F4" s="8">
        <v>74447</v>
      </c>
      <c r="G4" s="8">
        <v>5.1333333333333337</v>
      </c>
      <c r="H4" s="8">
        <v>56.719444444444441</v>
      </c>
      <c r="I4" s="8">
        <v>4.3166666666666664</v>
      </c>
      <c r="J4" s="14">
        <f t="shared" si="0"/>
        <v>0.84090909090909083</v>
      </c>
      <c r="K4" s="9">
        <v>0.91700723043068222</v>
      </c>
      <c r="L4" s="7">
        <v>6034</v>
      </c>
      <c r="M4" s="7">
        <v>10375</v>
      </c>
      <c r="N4" s="7">
        <f t="shared" si="1"/>
        <v>4341</v>
      </c>
      <c r="Q4" s="8">
        <v>12000</v>
      </c>
      <c r="S4" s="7" t="s">
        <v>21</v>
      </c>
      <c r="T4" s="8">
        <v>400000</v>
      </c>
      <c r="V4" s="6">
        <f t="shared" si="2"/>
        <v>92.144667127390008</v>
      </c>
      <c r="W4" s="8"/>
      <c r="Y4" s="7" t="s">
        <v>17</v>
      </c>
      <c r="Z4" s="7">
        <v>1</v>
      </c>
      <c r="AA4" s="7" t="s">
        <v>32</v>
      </c>
    </row>
    <row r="5" spans="1:27" s="7" customFormat="1" x14ac:dyDescent="0.25">
      <c r="A5" s="6">
        <v>33013017020000</v>
      </c>
      <c r="B5" s="7">
        <v>24958</v>
      </c>
      <c r="C5" s="7" t="s">
        <v>34</v>
      </c>
      <c r="D5" s="8">
        <v>37442</v>
      </c>
      <c r="E5" s="8">
        <v>761560</v>
      </c>
      <c r="F5" s="8">
        <v>134034</v>
      </c>
      <c r="G5" s="8">
        <v>46.002777777777773</v>
      </c>
      <c r="H5" s="8">
        <v>734.15555555555557</v>
      </c>
      <c r="I5" s="8">
        <v>175.42777777777778</v>
      </c>
      <c r="J5" s="14">
        <f t="shared" si="0"/>
        <v>3.8134170641869458</v>
      </c>
      <c r="K5" s="9">
        <v>0.94103404935607804</v>
      </c>
      <c r="L5" s="7">
        <v>6864</v>
      </c>
      <c r="M5" s="7">
        <v>9154</v>
      </c>
      <c r="N5" s="7">
        <f t="shared" si="1"/>
        <v>2290</v>
      </c>
      <c r="O5" s="7">
        <v>6</v>
      </c>
      <c r="P5" s="7">
        <v>349524</v>
      </c>
      <c r="Q5" s="8">
        <f>P5/42</f>
        <v>8322</v>
      </c>
      <c r="S5" s="8" t="s">
        <v>21</v>
      </c>
      <c r="T5" s="8">
        <v>321960</v>
      </c>
      <c r="V5" s="6">
        <f t="shared" si="2"/>
        <v>140.5938864628821</v>
      </c>
      <c r="W5" s="8"/>
      <c r="Y5" s="7" t="s">
        <v>17</v>
      </c>
      <c r="Z5" s="7">
        <v>1</v>
      </c>
    </row>
    <row r="6" spans="1:27" s="7" customFormat="1" x14ac:dyDescent="0.25">
      <c r="A6" s="6">
        <v>33013013800000</v>
      </c>
      <c r="B6" s="7">
        <v>16742</v>
      </c>
      <c r="C6" s="7" t="s">
        <v>30</v>
      </c>
      <c r="D6" s="8">
        <v>74823</v>
      </c>
      <c r="E6" s="8">
        <v>158250</v>
      </c>
      <c r="F6" s="8">
        <v>425104</v>
      </c>
      <c r="G6" s="8">
        <v>93.911111111111111</v>
      </c>
      <c r="H6" s="8">
        <v>143.35555555555555</v>
      </c>
      <c r="I6" s="8">
        <v>397.28888888888889</v>
      </c>
      <c r="J6" s="14">
        <f t="shared" si="0"/>
        <v>4.2304779933743495</v>
      </c>
      <c r="K6" s="9">
        <v>0.60419593518778691</v>
      </c>
      <c r="L6" s="7">
        <v>5931</v>
      </c>
      <c r="M6" s="7">
        <v>10131</v>
      </c>
      <c r="N6" s="7">
        <f t="shared" si="1"/>
        <v>4200</v>
      </c>
      <c r="Q6" s="8">
        <v>12000</v>
      </c>
      <c r="S6" s="7" t="s">
        <v>21</v>
      </c>
      <c r="T6" s="8">
        <v>400000</v>
      </c>
      <c r="V6" s="6">
        <f t="shared" si="2"/>
        <v>95.238095238095241</v>
      </c>
      <c r="W6" s="8"/>
      <c r="Y6" s="7" t="s">
        <v>17</v>
      </c>
      <c r="Z6" s="7">
        <v>1</v>
      </c>
      <c r="AA6" s="7" t="s">
        <v>32</v>
      </c>
    </row>
    <row r="7" spans="1:27" s="7" customFormat="1" x14ac:dyDescent="0.25">
      <c r="A7" s="6">
        <v>33013014910000</v>
      </c>
      <c r="B7" s="7">
        <v>18829</v>
      </c>
      <c r="C7" s="7" t="s">
        <v>30</v>
      </c>
      <c r="D7" s="8">
        <v>7786</v>
      </c>
      <c r="E7" s="8">
        <v>32983</v>
      </c>
      <c r="F7" s="8">
        <v>33978</v>
      </c>
      <c r="G7" s="8">
        <v>6.1166666666666663</v>
      </c>
      <c r="H7" s="8">
        <v>24.261111111111113</v>
      </c>
      <c r="I7" s="8">
        <v>27.188888888888886</v>
      </c>
      <c r="J7" s="14">
        <f t="shared" si="0"/>
        <v>4.4450499545867395</v>
      </c>
      <c r="K7" s="9">
        <v>0.79864667154352598</v>
      </c>
      <c r="L7" s="7">
        <v>5989</v>
      </c>
      <c r="M7" s="7">
        <v>11519</v>
      </c>
      <c r="N7" s="7">
        <f t="shared" si="1"/>
        <v>5530</v>
      </c>
      <c r="Q7" s="8">
        <v>4810</v>
      </c>
      <c r="S7" s="7" t="s">
        <v>21</v>
      </c>
      <c r="T7" s="8">
        <v>94500</v>
      </c>
      <c r="V7" s="6">
        <f t="shared" si="2"/>
        <v>17.088607594936708</v>
      </c>
      <c r="W7" s="8"/>
      <c r="Y7" s="7" t="s">
        <v>17</v>
      </c>
      <c r="Z7" s="7">
        <v>1</v>
      </c>
    </row>
    <row r="8" spans="1:27" s="7" customFormat="1" x14ac:dyDescent="0.25">
      <c r="A8" s="6">
        <v>33013015010000</v>
      </c>
      <c r="B8" s="7">
        <v>19042</v>
      </c>
      <c r="C8" s="7" t="s">
        <v>30</v>
      </c>
      <c r="D8" s="8">
        <v>10477</v>
      </c>
      <c r="E8" s="8">
        <v>183273</v>
      </c>
      <c r="F8" s="8">
        <v>56680</v>
      </c>
      <c r="G8" s="8">
        <v>8.1222222222222218</v>
      </c>
      <c r="H8" s="8">
        <v>141.19444444444443</v>
      </c>
      <c r="I8" s="8">
        <v>35.002777777777773</v>
      </c>
      <c r="J8" s="14">
        <f t="shared" si="0"/>
        <v>4.309507523939808</v>
      </c>
      <c r="K8" s="9">
        <v>0.9456040480708412</v>
      </c>
      <c r="L8" s="7">
        <v>5901</v>
      </c>
      <c r="M8" s="7">
        <v>11437</v>
      </c>
      <c r="N8" s="7">
        <f t="shared" si="1"/>
        <v>5536</v>
      </c>
      <c r="Q8" s="8">
        <v>12000</v>
      </c>
      <c r="R8" s="8"/>
      <c r="S8" s="8" t="s">
        <v>21</v>
      </c>
      <c r="T8" s="8">
        <v>400000</v>
      </c>
      <c r="V8" s="6">
        <f t="shared" si="2"/>
        <v>72.25433526011561</v>
      </c>
      <c r="W8" s="8"/>
      <c r="Y8" s="7" t="s">
        <v>17</v>
      </c>
      <c r="Z8" s="7">
        <v>1</v>
      </c>
    </row>
    <row r="9" spans="1:27" s="7" customFormat="1" x14ac:dyDescent="0.25">
      <c r="A9" s="11">
        <v>33013017800000</v>
      </c>
      <c r="B9" s="17">
        <v>27959</v>
      </c>
      <c r="C9" s="17" t="s">
        <v>30</v>
      </c>
      <c r="D9" s="10">
        <v>27850</v>
      </c>
      <c r="E9" s="10">
        <v>456867</v>
      </c>
      <c r="F9" s="10">
        <v>83604</v>
      </c>
      <c r="G9" s="10">
        <v>65.61944444444444</v>
      </c>
      <c r="H9" s="10">
        <v>815.51388888888891</v>
      </c>
      <c r="I9" s="10">
        <v>180.42222222222225</v>
      </c>
      <c r="J9" s="14">
        <f t="shared" si="0"/>
        <v>2.7495237692079759</v>
      </c>
      <c r="K9" s="20">
        <v>0.92552835994048077</v>
      </c>
      <c r="L9" s="17">
        <v>5813</v>
      </c>
      <c r="M9" s="17">
        <v>10795</v>
      </c>
      <c r="N9" s="17">
        <f t="shared" si="1"/>
        <v>4982</v>
      </c>
      <c r="O9" s="17">
        <v>20</v>
      </c>
      <c r="P9" s="17"/>
      <c r="Q9" s="10">
        <v>19608</v>
      </c>
      <c r="R9" s="10">
        <f>Q9/O9</f>
        <v>980.4</v>
      </c>
      <c r="S9" s="10" t="s">
        <v>21</v>
      </c>
      <c r="T9" s="10">
        <v>704431</v>
      </c>
      <c r="U9" s="10">
        <f>T9/O9</f>
        <v>35221.550000000003</v>
      </c>
      <c r="V9" s="11">
        <f t="shared" si="2"/>
        <v>141.39522280208752</v>
      </c>
      <c r="W9" s="10">
        <v>4074</v>
      </c>
      <c r="X9" s="17">
        <v>18</v>
      </c>
      <c r="Y9" s="17" t="s">
        <v>17</v>
      </c>
      <c r="Z9" s="17"/>
      <c r="AA9" s="17"/>
    </row>
    <row r="10" spans="1:27" s="7" customFormat="1" x14ac:dyDescent="0.25">
      <c r="A10" s="6">
        <v>33013013460000</v>
      </c>
      <c r="B10" s="7">
        <v>16049</v>
      </c>
      <c r="C10" s="7" t="s">
        <v>23</v>
      </c>
      <c r="D10" s="8">
        <v>71194</v>
      </c>
      <c r="E10" s="8">
        <v>91780</v>
      </c>
      <c r="F10" s="8">
        <v>312186</v>
      </c>
      <c r="G10" s="8">
        <v>75.786111111111111</v>
      </c>
      <c r="H10" s="8">
        <v>95.080555555555549</v>
      </c>
      <c r="I10" s="8">
        <v>263.8</v>
      </c>
      <c r="J10" s="14">
        <f t="shared" si="0"/>
        <v>3.4808488802551039</v>
      </c>
      <c r="K10" s="9">
        <v>0.55646052802705159</v>
      </c>
      <c r="L10" s="7">
        <v>6150</v>
      </c>
      <c r="M10" s="7">
        <v>10813</v>
      </c>
      <c r="N10" s="7">
        <f t="shared" si="1"/>
        <v>4663</v>
      </c>
      <c r="O10" s="7" t="s">
        <v>46</v>
      </c>
      <c r="Q10" s="8">
        <v>14000</v>
      </c>
      <c r="S10" s="7" t="s">
        <v>22</v>
      </c>
      <c r="T10" s="8">
        <v>400000</v>
      </c>
      <c r="V10" s="6">
        <f t="shared" si="2"/>
        <v>85.781685610122238</v>
      </c>
      <c r="W10" s="8"/>
      <c r="Y10" s="7" t="s">
        <v>17</v>
      </c>
      <c r="Z10" s="7">
        <v>1</v>
      </c>
      <c r="AA10" s="7" t="s">
        <v>24</v>
      </c>
    </row>
    <row r="11" spans="1:27" s="7" customFormat="1" x14ac:dyDescent="0.25">
      <c r="A11" s="6">
        <v>33013013720000</v>
      </c>
      <c r="B11" s="7">
        <v>16653</v>
      </c>
      <c r="C11" s="7" t="s">
        <v>23</v>
      </c>
      <c r="D11" s="8">
        <v>49318</v>
      </c>
      <c r="E11" s="8">
        <v>279999</v>
      </c>
      <c r="F11" s="8">
        <v>217133</v>
      </c>
      <c r="G11" s="8">
        <v>67.316666666666663</v>
      </c>
      <c r="H11" s="8">
        <v>316.71111111111111</v>
      </c>
      <c r="I11" s="8">
        <v>271.01944444444445</v>
      </c>
      <c r="J11" s="14">
        <f t="shared" si="0"/>
        <v>4.0260377981348521</v>
      </c>
      <c r="K11" s="9">
        <v>0.82470886075949368</v>
      </c>
      <c r="L11" s="7">
        <v>5900</v>
      </c>
      <c r="M11" s="7">
        <v>10684</v>
      </c>
      <c r="N11" s="7">
        <f t="shared" si="1"/>
        <v>4784</v>
      </c>
      <c r="Q11" s="8">
        <v>37325</v>
      </c>
      <c r="S11" s="7" t="s">
        <v>21</v>
      </c>
      <c r="T11" s="8">
        <v>1300000</v>
      </c>
      <c r="V11" s="6">
        <f t="shared" si="2"/>
        <v>271.73913043478262</v>
      </c>
      <c r="W11" s="8"/>
      <c r="Y11" s="7" t="s">
        <v>17</v>
      </c>
      <c r="Z11" s="7">
        <v>1</v>
      </c>
    </row>
    <row r="12" spans="1:27" s="7" customFormat="1" x14ac:dyDescent="0.25">
      <c r="A12" s="6">
        <v>33013015230000</v>
      </c>
      <c r="B12" s="7">
        <v>19551</v>
      </c>
      <c r="C12" s="7" t="s">
        <v>23</v>
      </c>
      <c r="D12" s="8">
        <v>51688</v>
      </c>
      <c r="E12" s="8">
        <v>166520</v>
      </c>
      <c r="F12" s="8">
        <v>143680</v>
      </c>
      <c r="G12" s="8">
        <v>62.297222222222224</v>
      </c>
      <c r="H12" s="8">
        <v>175.75</v>
      </c>
      <c r="I12" s="8">
        <v>146.91944444444442</v>
      </c>
      <c r="J12" s="14">
        <f t="shared" si="0"/>
        <v>2.3583626878316313</v>
      </c>
      <c r="K12" s="9">
        <v>0.73829889027620577</v>
      </c>
      <c r="L12" s="7">
        <v>6379</v>
      </c>
      <c r="M12" s="7">
        <v>11357</v>
      </c>
      <c r="N12" s="7">
        <f t="shared" si="1"/>
        <v>4978</v>
      </c>
      <c r="Q12" s="8">
        <v>14000</v>
      </c>
      <c r="R12" s="8"/>
      <c r="S12" s="8" t="s">
        <v>21</v>
      </c>
      <c r="T12" s="8">
        <v>400000</v>
      </c>
      <c r="V12" s="6">
        <f t="shared" si="2"/>
        <v>80.353555644837286</v>
      </c>
      <c r="W12" s="8"/>
      <c r="Y12" s="7" t="s">
        <v>17</v>
      </c>
      <c r="Z12" s="7">
        <v>1</v>
      </c>
    </row>
    <row r="13" spans="1:27" s="7" customFormat="1" x14ac:dyDescent="0.25">
      <c r="A13" s="11">
        <v>33013018240000</v>
      </c>
      <c r="B13" s="17">
        <v>32423</v>
      </c>
      <c r="C13" s="17" t="s">
        <v>23</v>
      </c>
      <c r="D13" s="10">
        <v>115942</v>
      </c>
      <c r="E13" s="10">
        <v>720741</v>
      </c>
      <c r="F13" s="10">
        <v>914835</v>
      </c>
      <c r="G13" s="10">
        <v>177.31944444444443</v>
      </c>
      <c r="H13" s="10">
        <v>874.95833333333337</v>
      </c>
      <c r="I13" s="10">
        <v>843.39722222222224</v>
      </c>
      <c r="J13" s="14">
        <f t="shared" si="0"/>
        <v>4.7563718962951365</v>
      </c>
      <c r="K13" s="20">
        <v>0.83148988965735704</v>
      </c>
      <c r="L13" s="17">
        <v>6818</v>
      </c>
      <c r="M13" s="17">
        <v>15954</v>
      </c>
      <c r="N13" s="17">
        <f t="shared" si="1"/>
        <v>9136</v>
      </c>
      <c r="O13" s="17">
        <v>19</v>
      </c>
      <c r="P13" s="17"/>
      <c r="Q13" s="10">
        <v>37621</v>
      </c>
      <c r="R13" s="10">
        <f>Q13/O13</f>
        <v>1980.0526315789473</v>
      </c>
      <c r="S13" s="10" t="s">
        <v>21</v>
      </c>
      <c r="T13" s="10">
        <v>1877855</v>
      </c>
      <c r="U13" s="10">
        <f>T13/O13</f>
        <v>98834.473684210519</v>
      </c>
      <c r="V13" s="11">
        <f t="shared" si="2"/>
        <v>205.5445490367776</v>
      </c>
      <c r="W13" s="10">
        <v>8352</v>
      </c>
      <c r="X13" s="17">
        <v>42.8</v>
      </c>
      <c r="Y13" s="17" t="s">
        <v>17</v>
      </c>
      <c r="Z13" s="17"/>
      <c r="AA13" s="17"/>
    </row>
    <row r="14" spans="1:27" s="7" customFormat="1" x14ac:dyDescent="0.25">
      <c r="A14" s="11">
        <v>33013018250000</v>
      </c>
      <c r="B14" s="17">
        <v>32424</v>
      </c>
      <c r="C14" s="17" t="s">
        <v>23</v>
      </c>
      <c r="D14" s="10">
        <v>128149</v>
      </c>
      <c r="E14" s="10">
        <v>854378</v>
      </c>
      <c r="F14" s="10">
        <v>1157870</v>
      </c>
      <c r="G14" s="10">
        <v>175.28055555555557</v>
      </c>
      <c r="H14" s="10">
        <v>1241.9166666666667</v>
      </c>
      <c r="I14" s="10">
        <v>920.96388888888896</v>
      </c>
      <c r="J14" s="14">
        <f t="shared" si="0"/>
        <v>5.2542273498042817</v>
      </c>
      <c r="K14" s="20">
        <v>0.87631886881579646</v>
      </c>
      <c r="L14" s="17">
        <v>6662</v>
      </c>
      <c r="M14" s="17">
        <v>15640</v>
      </c>
      <c r="N14" s="17">
        <f t="shared" si="1"/>
        <v>8978</v>
      </c>
      <c r="O14" s="17">
        <v>19</v>
      </c>
      <c r="P14" s="17"/>
      <c r="Q14" s="10">
        <v>37510</v>
      </c>
      <c r="R14" s="10">
        <f>Q14/O14</f>
        <v>1974.2105263157894</v>
      </c>
      <c r="S14" s="10" t="s">
        <v>21</v>
      </c>
      <c r="T14" s="10">
        <v>1982576</v>
      </c>
      <c r="U14" s="10">
        <f>T14/O14</f>
        <v>104346.10526315789</v>
      </c>
      <c r="V14" s="11">
        <f t="shared" si="2"/>
        <v>220.82601915794163</v>
      </c>
      <c r="W14" s="10">
        <v>8068</v>
      </c>
      <c r="X14" s="17">
        <v>41.9</v>
      </c>
      <c r="Y14" s="17" t="s">
        <v>17</v>
      </c>
      <c r="Z14" s="17"/>
      <c r="AA14" s="17"/>
    </row>
    <row r="15" spans="1:27" s="7" customFormat="1" x14ac:dyDescent="0.25">
      <c r="A15" s="11">
        <v>33013018580000</v>
      </c>
      <c r="B15" s="17">
        <v>34362</v>
      </c>
      <c r="C15" s="17" t="s">
        <v>23</v>
      </c>
      <c r="D15" s="10">
        <v>82273</v>
      </c>
      <c r="E15" s="10">
        <v>925810</v>
      </c>
      <c r="F15" s="10">
        <v>268185</v>
      </c>
      <c r="G15" s="10">
        <v>176.77500000000001</v>
      </c>
      <c r="H15" s="10">
        <v>1757.5916666666667</v>
      </c>
      <c r="I15" s="10">
        <v>488.08055555555552</v>
      </c>
      <c r="J15" s="14">
        <f t="shared" si="0"/>
        <v>2.7610270431653543</v>
      </c>
      <c r="K15" s="20">
        <v>0.90861349968120486</v>
      </c>
      <c r="L15" s="17">
        <v>6252</v>
      </c>
      <c r="M15" s="17">
        <v>12081</v>
      </c>
      <c r="N15" s="17">
        <f t="shared" si="1"/>
        <v>5829</v>
      </c>
      <c r="O15" s="17">
        <v>12</v>
      </c>
      <c r="P15" s="17"/>
      <c r="Q15" s="10">
        <v>20717</v>
      </c>
      <c r="R15" s="10">
        <f>Q15/O15</f>
        <v>1726.4166666666667</v>
      </c>
      <c r="S15" s="10" t="s">
        <v>21</v>
      </c>
      <c r="T15" s="10">
        <v>1219924</v>
      </c>
      <c r="U15" s="10">
        <f>T15/O15</f>
        <v>101660.33333333333</v>
      </c>
      <c r="V15" s="11">
        <f t="shared" si="2"/>
        <v>209.28529764968263</v>
      </c>
      <c r="W15" s="10">
        <v>6994</v>
      </c>
      <c r="X15" s="17">
        <v>44</v>
      </c>
      <c r="Y15" s="17" t="s">
        <v>17</v>
      </c>
      <c r="Z15" s="17"/>
      <c r="AA15" s="17"/>
    </row>
    <row r="16" spans="1:27" s="7" customFormat="1" x14ac:dyDescent="0.25">
      <c r="A16" s="11">
        <v>33013018600000</v>
      </c>
      <c r="B16" s="17">
        <v>34364</v>
      </c>
      <c r="C16" s="17" t="s">
        <v>23</v>
      </c>
      <c r="D16" s="10">
        <v>99080</v>
      </c>
      <c r="E16" s="10">
        <v>1261824</v>
      </c>
      <c r="F16" s="10">
        <v>281253</v>
      </c>
      <c r="G16" s="10">
        <v>196.56666666666666</v>
      </c>
      <c r="H16" s="10">
        <v>1950.9194444444445</v>
      </c>
      <c r="I16" s="10">
        <v>429.97500000000002</v>
      </c>
      <c r="J16" s="14">
        <f t="shared" si="0"/>
        <v>2.1874258097337629</v>
      </c>
      <c r="K16" s="20">
        <v>0.90846661794475447</v>
      </c>
      <c r="L16" s="17">
        <v>6870</v>
      </c>
      <c r="M16" s="17">
        <v>12718</v>
      </c>
      <c r="N16" s="17">
        <f t="shared" si="1"/>
        <v>5848</v>
      </c>
      <c r="O16" s="17">
        <v>12</v>
      </c>
      <c r="P16" s="17"/>
      <c r="Q16" s="10">
        <v>22371</v>
      </c>
      <c r="R16" s="10">
        <f>Q16/O16</f>
        <v>1864.25</v>
      </c>
      <c r="S16" s="10" t="s">
        <v>21</v>
      </c>
      <c r="T16" s="10">
        <v>1220875</v>
      </c>
      <c r="U16" s="10">
        <f>T16/O16</f>
        <v>101739.58333333333</v>
      </c>
      <c r="V16" s="11">
        <f t="shared" si="2"/>
        <v>208.76795485636114</v>
      </c>
      <c r="W16" s="10">
        <v>7271</v>
      </c>
      <c r="X16" s="17">
        <v>51</v>
      </c>
      <c r="Y16" s="17" t="s">
        <v>17</v>
      </c>
      <c r="Z16" s="17"/>
      <c r="AA16" s="17"/>
    </row>
    <row r="17" spans="1:27" x14ac:dyDescent="0.25">
      <c r="A17" s="16">
        <v>33013013860000</v>
      </c>
      <c r="B17" s="18">
        <v>16867</v>
      </c>
      <c r="C17" s="18" t="s">
        <v>31</v>
      </c>
      <c r="D17" s="19">
        <v>11762</v>
      </c>
      <c r="E17" s="19">
        <v>145029</v>
      </c>
      <c r="F17" s="19">
        <v>51558</v>
      </c>
      <c r="G17" s="19">
        <v>6.697222222222222</v>
      </c>
      <c r="H17" s="19">
        <v>72.966666666666669</v>
      </c>
      <c r="I17" s="19">
        <v>35.397222222222226</v>
      </c>
      <c r="J17" s="14">
        <f t="shared" si="0"/>
        <v>5.2853587722936552</v>
      </c>
      <c r="K17" s="21">
        <v>0.91593151783534987</v>
      </c>
      <c r="L17" s="18">
        <v>5817</v>
      </c>
      <c r="M17" s="18">
        <v>11935</v>
      </c>
      <c r="N17" s="18">
        <f t="shared" si="1"/>
        <v>6118</v>
      </c>
      <c r="O17" s="18"/>
      <c r="P17" s="18"/>
      <c r="Q17" s="19">
        <v>12000</v>
      </c>
      <c r="R17" s="18"/>
      <c r="S17" s="18" t="s">
        <v>21</v>
      </c>
      <c r="T17" s="19">
        <v>400000</v>
      </c>
      <c r="U17" s="18"/>
      <c r="V17" s="6">
        <f t="shared" si="2"/>
        <v>65.380843412880026</v>
      </c>
      <c r="W17" s="19"/>
      <c r="X17" s="18"/>
      <c r="Y17" s="18" t="s">
        <v>17</v>
      </c>
      <c r="Z17" s="18">
        <v>1</v>
      </c>
      <c r="AA17" s="18" t="s">
        <v>32</v>
      </c>
    </row>
    <row r="18" spans="1:27" x14ac:dyDescent="0.25">
      <c r="A18" s="16">
        <v>33013013530000</v>
      </c>
      <c r="B18" s="18">
        <v>16220</v>
      </c>
      <c r="C18" s="18" t="s">
        <v>27</v>
      </c>
      <c r="D18" s="19">
        <v>76844</v>
      </c>
      <c r="E18" s="19">
        <v>606192</v>
      </c>
      <c r="F18" s="19">
        <v>348778</v>
      </c>
      <c r="G18" s="19">
        <v>52.43888888888889</v>
      </c>
      <c r="H18" s="19">
        <v>322.57222222222219</v>
      </c>
      <c r="I18" s="19">
        <v>81.513888888888886</v>
      </c>
      <c r="J18" s="14">
        <f t="shared" si="0"/>
        <v>1.5544549210721474</v>
      </c>
      <c r="K18" s="21">
        <v>0.86016710615981751</v>
      </c>
      <c r="L18" s="18">
        <v>6581</v>
      </c>
      <c r="M18" s="18">
        <v>11400</v>
      </c>
      <c r="N18" s="18">
        <f t="shared" si="1"/>
        <v>4819</v>
      </c>
      <c r="O18" s="18" t="s">
        <v>46</v>
      </c>
      <c r="P18" s="18"/>
      <c r="Q18" s="19">
        <v>36550</v>
      </c>
      <c r="R18" s="18"/>
      <c r="S18" s="18" t="s">
        <v>21</v>
      </c>
      <c r="T18" s="19">
        <v>1300000</v>
      </c>
      <c r="U18" s="18"/>
      <c r="V18" s="6">
        <f t="shared" si="2"/>
        <v>269.76551151691223</v>
      </c>
      <c r="W18" s="19"/>
      <c r="X18" s="18"/>
      <c r="Y18" s="18" t="s">
        <v>17</v>
      </c>
      <c r="Z18" s="18">
        <v>1</v>
      </c>
      <c r="AA18" s="18"/>
    </row>
    <row r="19" spans="1:27" x14ac:dyDescent="0.25">
      <c r="A19" s="2">
        <v>33013017530000</v>
      </c>
      <c r="B19">
        <v>27104</v>
      </c>
      <c r="C19" t="s">
        <v>26</v>
      </c>
      <c r="D19" s="1">
        <v>122884</v>
      </c>
      <c r="E19" s="1">
        <v>183867</v>
      </c>
      <c r="F19" s="1">
        <v>1072151</v>
      </c>
      <c r="G19" s="1">
        <v>155.27878787878788</v>
      </c>
      <c r="H19" s="1">
        <v>196.43939393939394</v>
      </c>
      <c r="I19" s="1">
        <v>510.13333333333333</v>
      </c>
      <c r="J19" s="14">
        <f t="shared" si="0"/>
        <v>3.2852737988368914</v>
      </c>
      <c r="K19" s="3">
        <v>0.55851361713493064</v>
      </c>
      <c r="L19">
        <v>6471</v>
      </c>
      <c r="M19">
        <v>10037</v>
      </c>
      <c r="N19">
        <f t="shared" si="1"/>
        <v>3566</v>
      </c>
      <c r="O19">
        <v>8</v>
      </c>
      <c r="P19">
        <v>425418</v>
      </c>
      <c r="Q19" s="1">
        <f t="shared" ref="Q19:Q24" si="3">P19/42</f>
        <v>10129</v>
      </c>
      <c r="R19" s="1">
        <f t="shared" ref="R19:R37" si="4">Q19/O19</f>
        <v>1266.125</v>
      </c>
      <c r="S19" t="s">
        <v>15</v>
      </c>
      <c r="T19" s="1">
        <v>426200</v>
      </c>
      <c r="U19" s="1">
        <f t="shared" ref="U19:U37" si="5">T19/O19</f>
        <v>53275</v>
      </c>
      <c r="V19" s="11">
        <f t="shared" si="2"/>
        <v>119.5176668536175</v>
      </c>
      <c r="W19" s="1">
        <v>3999</v>
      </c>
      <c r="X19" t="s">
        <v>16</v>
      </c>
      <c r="Y19" t="s">
        <v>17</v>
      </c>
    </row>
    <row r="20" spans="1:27" x14ac:dyDescent="0.25">
      <c r="A20" s="2">
        <v>33013017910000</v>
      </c>
      <c r="B20">
        <v>28199</v>
      </c>
      <c r="C20" t="s">
        <v>26</v>
      </c>
      <c r="D20" s="1">
        <v>76435</v>
      </c>
      <c r="E20" s="1">
        <v>296436</v>
      </c>
      <c r="F20" s="1">
        <v>331404</v>
      </c>
      <c r="G20" s="1">
        <v>90.158333333333331</v>
      </c>
      <c r="H20" s="1">
        <v>383.98055555555555</v>
      </c>
      <c r="I20" s="1">
        <v>262.94444444444446</v>
      </c>
      <c r="J20" s="14">
        <f t="shared" si="0"/>
        <v>2.9164741041994025</v>
      </c>
      <c r="K20" s="3">
        <v>0.8098482629328021</v>
      </c>
      <c r="L20">
        <v>6505</v>
      </c>
      <c r="M20">
        <v>9806</v>
      </c>
      <c r="N20">
        <f t="shared" si="1"/>
        <v>3301</v>
      </c>
      <c r="O20">
        <v>8</v>
      </c>
      <c r="P20">
        <v>446400</v>
      </c>
      <c r="Q20" s="1">
        <f t="shared" si="3"/>
        <v>10628.571428571429</v>
      </c>
      <c r="R20" s="1">
        <f t="shared" si="4"/>
        <v>1328.5714285714287</v>
      </c>
      <c r="S20" t="s">
        <v>15</v>
      </c>
      <c r="T20" s="1">
        <v>426100</v>
      </c>
      <c r="U20" s="1">
        <f t="shared" si="5"/>
        <v>53262.5</v>
      </c>
      <c r="V20" s="11">
        <f t="shared" si="2"/>
        <v>129.08209633444412</v>
      </c>
      <c r="W20" s="1">
        <v>4683</v>
      </c>
      <c r="X20">
        <v>35.799999999999997</v>
      </c>
      <c r="Y20" t="s">
        <v>17</v>
      </c>
    </row>
    <row r="21" spans="1:27" x14ac:dyDescent="0.25">
      <c r="A21" s="2">
        <v>33013017920000</v>
      </c>
      <c r="B21">
        <v>28214</v>
      </c>
      <c r="C21" t="s">
        <v>26</v>
      </c>
      <c r="D21" s="1">
        <v>207926</v>
      </c>
      <c r="E21" s="1">
        <v>725189</v>
      </c>
      <c r="F21" s="1">
        <v>863519</v>
      </c>
      <c r="G21" s="1">
        <v>294.23055555555555</v>
      </c>
      <c r="H21" s="1">
        <v>786.86111111111109</v>
      </c>
      <c r="I21" s="1">
        <v>625.24166666666667</v>
      </c>
      <c r="J21" s="14">
        <f t="shared" si="0"/>
        <v>2.1250059005126367</v>
      </c>
      <c r="K21" s="3">
        <v>0.72783940101697608</v>
      </c>
      <c r="L21">
        <v>6935</v>
      </c>
      <c r="M21">
        <v>11882</v>
      </c>
      <c r="N21">
        <f t="shared" si="1"/>
        <v>4947</v>
      </c>
      <c r="O21">
        <v>11</v>
      </c>
      <c r="P21">
        <v>940000</v>
      </c>
      <c r="Q21" s="1">
        <f t="shared" si="3"/>
        <v>22380.952380952382</v>
      </c>
      <c r="R21" s="1">
        <f t="shared" si="4"/>
        <v>2034.6320346320347</v>
      </c>
      <c r="S21" t="s">
        <v>15</v>
      </c>
      <c r="T21" s="1">
        <v>1181000</v>
      </c>
      <c r="U21" s="1">
        <f t="shared" si="5"/>
        <v>107363.63636363637</v>
      </c>
      <c r="V21" s="11">
        <f t="shared" si="2"/>
        <v>238.73054376389732</v>
      </c>
      <c r="W21" s="1">
        <v>7486</v>
      </c>
      <c r="X21">
        <v>39.6</v>
      </c>
      <c r="Y21" t="s">
        <v>17</v>
      </c>
    </row>
    <row r="22" spans="1:27" x14ac:dyDescent="0.25">
      <c r="A22" s="2">
        <v>33013018180000</v>
      </c>
      <c r="B22">
        <v>31719</v>
      </c>
      <c r="C22" t="s">
        <v>26</v>
      </c>
      <c r="D22" s="1">
        <v>120128</v>
      </c>
      <c r="E22" s="1">
        <v>680768</v>
      </c>
      <c r="F22" s="1">
        <v>632026</v>
      </c>
      <c r="G22" s="1">
        <v>190.50555555555556</v>
      </c>
      <c r="H22" s="1">
        <v>928.26666666666665</v>
      </c>
      <c r="I22" s="1">
        <v>527.3944444444445</v>
      </c>
      <c r="J22" s="14">
        <f t="shared" si="0"/>
        <v>2.7683940392522821</v>
      </c>
      <c r="K22" s="3">
        <v>0.82971908689585316</v>
      </c>
      <c r="L22">
        <v>6659</v>
      </c>
      <c r="M22">
        <v>12252</v>
      </c>
      <c r="N22">
        <f t="shared" si="1"/>
        <v>5593</v>
      </c>
      <c r="O22">
        <v>12</v>
      </c>
      <c r="P22">
        <v>1117563</v>
      </c>
      <c r="Q22" s="1">
        <f t="shared" si="3"/>
        <v>26608.642857142859</v>
      </c>
      <c r="R22" s="1">
        <f t="shared" si="4"/>
        <v>2217.386904761905</v>
      </c>
      <c r="S22" t="s">
        <v>15</v>
      </c>
      <c r="T22" s="1">
        <v>1294142</v>
      </c>
      <c r="U22" s="1">
        <f t="shared" si="5"/>
        <v>107845.16666666667</v>
      </c>
      <c r="V22" s="11">
        <f t="shared" si="2"/>
        <v>231.38601823708206</v>
      </c>
      <c r="W22" s="1">
        <v>7634</v>
      </c>
      <c r="X22">
        <v>40.700000000000003</v>
      </c>
      <c r="Y22" t="s">
        <v>17</v>
      </c>
    </row>
    <row r="23" spans="1:27" x14ac:dyDescent="0.25">
      <c r="A23" s="2">
        <v>33013018190000</v>
      </c>
      <c r="B23">
        <v>31720</v>
      </c>
      <c r="C23" t="s">
        <v>26</v>
      </c>
      <c r="D23" s="1">
        <v>141718</v>
      </c>
      <c r="E23" s="1">
        <v>517982</v>
      </c>
      <c r="F23" s="1">
        <v>705801</v>
      </c>
      <c r="G23" s="1">
        <v>212.30277777777778</v>
      </c>
      <c r="H23" s="1">
        <v>523.68055555555554</v>
      </c>
      <c r="I23" s="1">
        <v>640.44444444444446</v>
      </c>
      <c r="J23" s="14">
        <f t="shared" si="0"/>
        <v>3.0166559813683289</v>
      </c>
      <c r="K23" s="3">
        <v>0.71153860670154057</v>
      </c>
      <c r="L23">
        <v>6615</v>
      </c>
      <c r="M23">
        <v>12265</v>
      </c>
      <c r="N23">
        <f t="shared" si="1"/>
        <v>5650</v>
      </c>
      <c r="O23">
        <v>13</v>
      </c>
      <c r="P23">
        <v>1213769</v>
      </c>
      <c r="Q23" s="1">
        <f t="shared" si="3"/>
        <v>28899.261904761905</v>
      </c>
      <c r="R23" s="1">
        <f t="shared" si="4"/>
        <v>2223.0201465201467</v>
      </c>
      <c r="S23" t="s">
        <v>15</v>
      </c>
      <c r="T23" s="1">
        <v>1357110</v>
      </c>
      <c r="U23" s="1">
        <f t="shared" si="5"/>
        <v>104393.07692307692</v>
      </c>
      <c r="V23" s="11">
        <f t="shared" si="2"/>
        <v>240.19646017699114</v>
      </c>
      <c r="W23" s="1">
        <v>7346</v>
      </c>
      <c r="X23">
        <v>42.1</v>
      </c>
      <c r="Y23" t="s">
        <v>17</v>
      </c>
    </row>
    <row r="24" spans="1:27" x14ac:dyDescent="0.25">
      <c r="A24" s="2">
        <v>33013018200000</v>
      </c>
      <c r="B24">
        <v>31721</v>
      </c>
      <c r="C24" t="s">
        <v>26</v>
      </c>
      <c r="D24" s="1">
        <v>48152</v>
      </c>
      <c r="E24" s="1">
        <v>1576749</v>
      </c>
      <c r="F24" s="1">
        <v>73375</v>
      </c>
      <c r="G24" s="1">
        <v>76.933333333333337</v>
      </c>
      <c r="H24" s="1">
        <v>1571.1333333333334</v>
      </c>
      <c r="I24" s="1">
        <v>141.48888888888891</v>
      </c>
      <c r="J24" s="14">
        <f t="shared" si="0"/>
        <v>1.8391103408434433</v>
      </c>
      <c r="K24" s="3">
        <v>0.95331904049188942</v>
      </c>
      <c r="L24">
        <v>6570</v>
      </c>
      <c r="M24">
        <v>15611</v>
      </c>
      <c r="N24">
        <f t="shared" si="1"/>
        <v>9041</v>
      </c>
      <c r="O24">
        <v>20</v>
      </c>
      <c r="P24">
        <v>2183422</v>
      </c>
      <c r="Q24" s="1">
        <f t="shared" si="3"/>
        <v>51986.238095238092</v>
      </c>
      <c r="R24" s="1">
        <f t="shared" si="4"/>
        <v>2599.3119047619048</v>
      </c>
      <c r="S24" t="s">
        <v>15</v>
      </c>
      <c r="T24" s="1">
        <v>2020160</v>
      </c>
      <c r="U24" s="1">
        <f t="shared" si="5"/>
        <v>101008</v>
      </c>
      <c r="V24" s="11">
        <f t="shared" si="2"/>
        <v>223.44430925782547</v>
      </c>
      <c r="W24" s="1">
        <v>8791</v>
      </c>
      <c r="X24">
        <v>46.7</v>
      </c>
      <c r="Y24" t="s">
        <v>18</v>
      </c>
    </row>
    <row r="25" spans="1:27" x14ac:dyDescent="0.25">
      <c r="A25" s="2">
        <v>33013018290000</v>
      </c>
      <c r="B25">
        <v>32992</v>
      </c>
      <c r="C25" t="s">
        <v>26</v>
      </c>
      <c r="D25" s="1">
        <v>71069</v>
      </c>
      <c r="E25" s="1">
        <v>599148</v>
      </c>
      <c r="F25" s="1">
        <v>532538</v>
      </c>
      <c r="G25" s="1">
        <v>98.905555555555551</v>
      </c>
      <c r="H25" s="1">
        <v>676.31666666666672</v>
      </c>
      <c r="I25" s="1">
        <v>427.08611111111111</v>
      </c>
      <c r="J25" s="14">
        <f t="shared" si="0"/>
        <v>4.3181205414817727</v>
      </c>
      <c r="K25" s="3">
        <v>0.87241651139458221</v>
      </c>
      <c r="L25">
        <v>6189</v>
      </c>
      <c r="M25">
        <v>11797</v>
      </c>
      <c r="N25">
        <f t="shared" si="1"/>
        <v>5608</v>
      </c>
      <c r="O25">
        <v>12</v>
      </c>
      <c r="Q25" s="1">
        <v>25349</v>
      </c>
      <c r="R25" s="1">
        <f t="shared" si="4"/>
        <v>2112.4166666666665</v>
      </c>
      <c r="S25" t="s">
        <v>15</v>
      </c>
      <c r="T25" s="1">
        <v>1158905</v>
      </c>
      <c r="U25" s="1">
        <f t="shared" si="5"/>
        <v>96575.416666666672</v>
      </c>
      <c r="V25" s="11">
        <f t="shared" si="2"/>
        <v>206.65210413694723</v>
      </c>
      <c r="W25" s="1">
        <v>7802</v>
      </c>
      <c r="X25">
        <v>45.3</v>
      </c>
      <c r="Y25" t="s">
        <v>17</v>
      </c>
    </row>
    <row r="26" spans="1:27" x14ac:dyDescent="0.25">
      <c r="A26" s="2">
        <v>33013018300000</v>
      </c>
      <c r="B26">
        <v>32993</v>
      </c>
      <c r="C26" t="s">
        <v>26</v>
      </c>
      <c r="D26" s="1">
        <v>96765</v>
      </c>
      <c r="E26" s="1">
        <v>911768</v>
      </c>
      <c r="F26" s="1">
        <v>596045</v>
      </c>
      <c r="G26" s="1">
        <v>130.03333333333333</v>
      </c>
      <c r="H26" s="1">
        <v>1176.5999999999999</v>
      </c>
      <c r="I26" s="1">
        <v>374.51388888888886</v>
      </c>
      <c r="J26" s="14">
        <f t="shared" si="0"/>
        <v>2.8801375715628468</v>
      </c>
      <c r="K26" s="3">
        <v>0.90048215515701935</v>
      </c>
      <c r="L26">
        <v>6190</v>
      </c>
      <c r="M26">
        <v>15209</v>
      </c>
      <c r="N26">
        <f t="shared" si="1"/>
        <v>9019</v>
      </c>
      <c r="O26">
        <v>19</v>
      </c>
      <c r="Q26" s="1">
        <v>39946</v>
      </c>
      <c r="R26" s="1">
        <f t="shared" si="4"/>
        <v>2102.4210526315787</v>
      </c>
      <c r="S26" t="s">
        <v>15</v>
      </c>
      <c r="T26" s="1">
        <v>1862726</v>
      </c>
      <c r="U26" s="1">
        <f t="shared" si="5"/>
        <v>98038.210526315786</v>
      </c>
      <c r="V26" s="11">
        <f t="shared" si="2"/>
        <v>206.53354030380308</v>
      </c>
      <c r="W26" s="1">
        <v>8104</v>
      </c>
      <c r="X26">
        <v>21</v>
      </c>
      <c r="Y26" t="s">
        <v>17</v>
      </c>
    </row>
    <row r="27" spans="1:27" x14ac:dyDescent="0.25">
      <c r="A27" s="2">
        <v>33013018400000</v>
      </c>
      <c r="B27">
        <v>33937</v>
      </c>
      <c r="C27" t="s">
        <v>26</v>
      </c>
      <c r="D27" s="1">
        <v>97217</v>
      </c>
      <c r="E27" s="1">
        <v>1417977</v>
      </c>
      <c r="F27" s="1">
        <v>692052</v>
      </c>
      <c r="G27" s="1">
        <v>151.375</v>
      </c>
      <c r="H27" s="1">
        <v>1445.9527777777778</v>
      </c>
      <c r="I27" s="1">
        <v>671.23333333333335</v>
      </c>
      <c r="J27" s="14">
        <f t="shared" si="0"/>
        <v>4.4342416735480317</v>
      </c>
      <c r="K27" s="3">
        <v>0.90523234986209611</v>
      </c>
      <c r="L27">
        <v>7184</v>
      </c>
      <c r="M27">
        <v>15098</v>
      </c>
      <c r="N27">
        <f t="shared" si="1"/>
        <v>7914</v>
      </c>
      <c r="O27">
        <v>14</v>
      </c>
      <c r="Q27" s="1">
        <v>30102</v>
      </c>
      <c r="R27" s="1">
        <f t="shared" si="4"/>
        <v>2150.1428571428573</v>
      </c>
      <c r="S27" t="s">
        <v>15</v>
      </c>
      <c r="T27" s="1">
        <v>1424811</v>
      </c>
      <c r="U27" s="1">
        <f t="shared" si="5"/>
        <v>101772.21428571429</v>
      </c>
      <c r="V27" s="11">
        <f t="shared" si="2"/>
        <v>180.03677028051555</v>
      </c>
      <c r="W27" s="1">
        <v>7738</v>
      </c>
      <c r="X27">
        <v>41</v>
      </c>
      <c r="Y27" t="s">
        <v>17</v>
      </c>
    </row>
    <row r="28" spans="1:27" x14ac:dyDescent="0.25">
      <c r="A28" s="2">
        <v>33013018410000</v>
      </c>
      <c r="B28">
        <v>33938</v>
      </c>
      <c r="C28" t="s">
        <v>26</v>
      </c>
      <c r="D28" s="1">
        <v>91870</v>
      </c>
      <c r="E28" s="1">
        <v>708184</v>
      </c>
      <c r="F28" s="1">
        <v>754064</v>
      </c>
      <c r="G28" s="1">
        <v>146.35555555555555</v>
      </c>
      <c r="H28" s="1">
        <v>782.24722222222226</v>
      </c>
      <c r="I28" s="1">
        <v>593.46388888888896</v>
      </c>
      <c r="J28" s="14">
        <f t="shared" si="0"/>
        <v>4.0549460977831773</v>
      </c>
      <c r="K28" s="3">
        <v>0.84239164575213055</v>
      </c>
      <c r="L28">
        <v>6711</v>
      </c>
      <c r="M28">
        <v>15014</v>
      </c>
      <c r="N28">
        <f t="shared" si="1"/>
        <v>8303</v>
      </c>
      <c r="O28">
        <v>11</v>
      </c>
      <c r="Q28" s="1">
        <v>30464</v>
      </c>
      <c r="R28" s="1">
        <f t="shared" si="4"/>
        <v>2769.4545454545455</v>
      </c>
      <c r="S28" t="s">
        <v>15</v>
      </c>
      <c r="T28" s="1">
        <v>1429201</v>
      </c>
      <c r="U28" s="1">
        <f t="shared" si="5"/>
        <v>129927.36363636363</v>
      </c>
      <c r="V28" s="11">
        <f t="shared" si="2"/>
        <v>172.13067565940023</v>
      </c>
      <c r="W28" s="1">
        <v>8409</v>
      </c>
      <c r="X28">
        <v>42.4</v>
      </c>
      <c r="Y28" t="s">
        <v>17</v>
      </c>
    </row>
    <row r="29" spans="1:27" x14ac:dyDescent="0.25">
      <c r="A29" s="2">
        <v>33013018420000</v>
      </c>
      <c r="B29">
        <v>33939</v>
      </c>
      <c r="C29" t="s">
        <v>26</v>
      </c>
      <c r="D29" s="1">
        <v>64436</v>
      </c>
      <c r="E29" s="1">
        <v>735407</v>
      </c>
      <c r="F29" s="1">
        <v>508971</v>
      </c>
      <c r="G29" s="1">
        <v>101.40277777777779</v>
      </c>
      <c r="H29" s="1">
        <v>775.81666666666672</v>
      </c>
      <c r="I29" s="1">
        <v>441.94444444444446</v>
      </c>
      <c r="J29" s="14">
        <f t="shared" si="0"/>
        <v>4.3583070812217501</v>
      </c>
      <c r="K29" s="3">
        <v>0.88440432046966577</v>
      </c>
      <c r="L29">
        <v>6592</v>
      </c>
      <c r="M29">
        <v>14695</v>
      </c>
      <c r="N29">
        <f t="shared" si="1"/>
        <v>8103</v>
      </c>
      <c r="O29">
        <v>14</v>
      </c>
      <c r="Q29" s="1">
        <v>30489</v>
      </c>
      <c r="R29" s="1">
        <f t="shared" si="4"/>
        <v>2177.7857142857142</v>
      </c>
      <c r="S29" t="s">
        <v>15</v>
      </c>
      <c r="T29" s="1">
        <v>1440128</v>
      </c>
      <c r="U29" s="1">
        <f t="shared" si="5"/>
        <v>102866.28571428571</v>
      </c>
      <c r="V29" s="11">
        <f t="shared" si="2"/>
        <v>177.7277551524127</v>
      </c>
      <c r="W29" s="1">
        <v>7966</v>
      </c>
      <c r="X29">
        <v>41.4</v>
      </c>
      <c r="Y29" t="s">
        <v>17</v>
      </c>
    </row>
    <row r="30" spans="1:27" x14ac:dyDescent="0.25">
      <c r="A30" s="2">
        <v>33013018470000</v>
      </c>
      <c r="B30">
        <v>34034</v>
      </c>
      <c r="C30" t="s">
        <v>26</v>
      </c>
      <c r="D30" s="1">
        <v>94804</v>
      </c>
      <c r="E30" s="1">
        <v>689453</v>
      </c>
      <c r="F30" s="1">
        <v>935205</v>
      </c>
      <c r="G30" s="1">
        <v>151.33055555555558</v>
      </c>
      <c r="H30" s="1">
        <v>1163.7555555555555</v>
      </c>
      <c r="I30" s="1">
        <v>1002.7805555555556</v>
      </c>
      <c r="J30" s="14">
        <f t="shared" si="0"/>
        <v>6.6264248609555967</v>
      </c>
      <c r="K30" s="3">
        <v>0.8849272650079949</v>
      </c>
      <c r="L30">
        <v>7145</v>
      </c>
      <c r="M30">
        <v>16252</v>
      </c>
      <c r="N30">
        <f t="shared" si="1"/>
        <v>9107</v>
      </c>
      <c r="O30">
        <v>16</v>
      </c>
      <c r="Q30" s="1">
        <v>34243</v>
      </c>
      <c r="R30" s="1">
        <f t="shared" si="4"/>
        <v>2140.1875</v>
      </c>
      <c r="S30" t="s">
        <v>15</v>
      </c>
      <c r="T30" s="1">
        <v>1502060</v>
      </c>
      <c r="U30" s="1">
        <f t="shared" si="5"/>
        <v>93878.75</v>
      </c>
      <c r="V30" s="11">
        <f t="shared" si="2"/>
        <v>164.93466564181398</v>
      </c>
      <c r="W30" s="1">
        <v>7645</v>
      </c>
      <c r="X30">
        <v>43</v>
      </c>
      <c r="Y30" t="s">
        <v>17</v>
      </c>
    </row>
    <row r="31" spans="1:27" x14ac:dyDescent="0.25">
      <c r="A31" s="2">
        <v>33013018480000</v>
      </c>
      <c r="B31">
        <v>34035</v>
      </c>
      <c r="C31" t="s">
        <v>26</v>
      </c>
      <c r="D31" s="1">
        <v>81732</v>
      </c>
      <c r="E31" s="1">
        <v>677993</v>
      </c>
      <c r="F31" s="1">
        <v>952683</v>
      </c>
      <c r="G31" s="1">
        <v>132.75277777777779</v>
      </c>
      <c r="H31" s="1">
        <v>1126.1333333333334</v>
      </c>
      <c r="I31" s="1">
        <v>942.88888888888891</v>
      </c>
      <c r="J31" s="14">
        <f t="shared" si="0"/>
        <v>7.1025925383440391</v>
      </c>
      <c r="K31" s="3">
        <v>0.89454742839238399</v>
      </c>
      <c r="L31">
        <v>5912</v>
      </c>
      <c r="M31">
        <v>15384</v>
      </c>
      <c r="N31">
        <f t="shared" si="1"/>
        <v>9472</v>
      </c>
      <c r="O31">
        <v>16</v>
      </c>
      <c r="Q31" s="1">
        <v>33892</v>
      </c>
      <c r="R31" s="1">
        <f t="shared" si="4"/>
        <v>2118.25</v>
      </c>
      <c r="S31" t="s">
        <v>15</v>
      </c>
      <c r="T31" s="1">
        <v>1557440</v>
      </c>
      <c r="U31" s="1">
        <f t="shared" si="5"/>
        <v>97340</v>
      </c>
      <c r="V31" s="11">
        <f t="shared" si="2"/>
        <v>164.42567567567568</v>
      </c>
      <c r="W31" s="1">
        <v>7457</v>
      </c>
      <c r="X31">
        <v>42</v>
      </c>
      <c r="Y31" t="s">
        <v>17</v>
      </c>
    </row>
    <row r="32" spans="1:27" x14ac:dyDescent="0.25">
      <c r="A32" s="2">
        <v>33013018660000</v>
      </c>
      <c r="B32">
        <v>34951</v>
      </c>
      <c r="C32" t="s">
        <v>26</v>
      </c>
      <c r="D32" s="1">
        <v>81204</v>
      </c>
      <c r="E32" s="1">
        <v>996877</v>
      </c>
      <c r="F32" s="1">
        <v>934172</v>
      </c>
      <c r="G32" s="1">
        <v>139.33333333333334</v>
      </c>
      <c r="H32" s="1">
        <v>1165.9944444444445</v>
      </c>
      <c r="I32" s="1">
        <v>913.98611111111109</v>
      </c>
      <c r="J32" s="14">
        <f t="shared" si="0"/>
        <v>6.5597089314194568</v>
      </c>
      <c r="K32" s="3">
        <v>0.8932579726675719</v>
      </c>
      <c r="L32">
        <v>6980</v>
      </c>
      <c r="M32">
        <v>16866</v>
      </c>
      <c r="N32">
        <f t="shared" si="1"/>
        <v>9886</v>
      </c>
      <c r="O32">
        <v>16</v>
      </c>
      <c r="Q32" s="1">
        <v>26730</v>
      </c>
      <c r="R32" s="1">
        <f t="shared" si="4"/>
        <v>1670.625</v>
      </c>
      <c r="S32" t="s">
        <v>15</v>
      </c>
      <c r="T32" s="1">
        <v>1651030</v>
      </c>
      <c r="U32" s="1">
        <f t="shared" si="5"/>
        <v>103189.375</v>
      </c>
      <c r="V32" s="11">
        <f t="shared" si="2"/>
        <v>167.00687841391868</v>
      </c>
      <c r="W32" s="1">
        <v>7576</v>
      </c>
      <c r="X32">
        <v>42.8</v>
      </c>
      <c r="Y32" t="s">
        <v>17</v>
      </c>
    </row>
    <row r="33" spans="1:27" x14ac:dyDescent="0.25">
      <c r="A33" s="2">
        <v>33013018680000</v>
      </c>
      <c r="B33">
        <v>34953</v>
      </c>
      <c r="C33" t="s">
        <v>26</v>
      </c>
      <c r="D33" s="1">
        <v>109059</v>
      </c>
      <c r="E33" s="1">
        <v>1367408</v>
      </c>
      <c r="F33" s="1">
        <v>902391</v>
      </c>
      <c r="G33" s="1">
        <v>173.78888888888889</v>
      </c>
      <c r="H33" s="1">
        <v>1684.9388888888889</v>
      </c>
      <c r="I33" s="1">
        <v>1066.75</v>
      </c>
      <c r="J33" s="14">
        <f t="shared" si="0"/>
        <v>6.1381944888434239</v>
      </c>
      <c r="K33" s="3">
        <v>0.9065011611885071</v>
      </c>
      <c r="L33">
        <v>6550</v>
      </c>
      <c r="M33">
        <v>16142</v>
      </c>
      <c r="N33">
        <f t="shared" si="1"/>
        <v>9592</v>
      </c>
      <c r="O33">
        <v>16</v>
      </c>
      <c r="Q33" s="1">
        <v>26951</v>
      </c>
      <c r="R33" s="1">
        <f t="shared" si="4"/>
        <v>1684.4375</v>
      </c>
      <c r="S33" t="s">
        <v>15</v>
      </c>
      <c r="T33" s="1">
        <v>1641310</v>
      </c>
      <c r="U33" s="1">
        <f t="shared" si="5"/>
        <v>102581.875</v>
      </c>
      <c r="V33" s="11">
        <f t="shared" si="2"/>
        <v>171.11238532110093</v>
      </c>
      <c r="W33" s="1">
        <v>6687</v>
      </c>
      <c r="X33">
        <v>41</v>
      </c>
      <c r="Y33">
        <v>0.15</v>
      </c>
    </row>
    <row r="34" spans="1:27" x14ac:dyDescent="0.25">
      <c r="A34" s="2">
        <v>33013018690000</v>
      </c>
      <c r="B34">
        <v>34954</v>
      </c>
      <c r="C34" t="s">
        <v>26</v>
      </c>
      <c r="D34" s="1">
        <v>62019</v>
      </c>
      <c r="E34" s="1">
        <v>1184155</v>
      </c>
      <c r="F34" s="1">
        <v>903353</v>
      </c>
      <c r="G34" s="1">
        <v>116.30277777777778</v>
      </c>
      <c r="H34" s="1">
        <v>1770.9694444444444</v>
      </c>
      <c r="I34" s="1">
        <v>1108.1333333333334</v>
      </c>
      <c r="J34" s="14">
        <f t="shared" si="0"/>
        <v>9.5280040125152272</v>
      </c>
      <c r="K34" s="3">
        <v>0.93837519759558918</v>
      </c>
      <c r="L34">
        <v>6530</v>
      </c>
      <c r="M34">
        <v>16406</v>
      </c>
      <c r="N34">
        <f t="shared" si="1"/>
        <v>9876</v>
      </c>
      <c r="O34">
        <v>16</v>
      </c>
      <c r="Q34" s="1">
        <v>26594</v>
      </c>
      <c r="R34" s="1">
        <f t="shared" si="4"/>
        <v>1662.125</v>
      </c>
      <c r="S34" t="s">
        <v>15</v>
      </c>
      <c r="T34" s="1">
        <v>1637240</v>
      </c>
      <c r="U34" s="1">
        <f t="shared" si="5"/>
        <v>102327.5</v>
      </c>
      <c r="V34" s="11">
        <f t="shared" si="2"/>
        <v>165.7796678817335</v>
      </c>
      <c r="W34" s="1">
        <v>7829</v>
      </c>
      <c r="X34">
        <v>42.5</v>
      </c>
      <c r="Y34" t="s">
        <v>17</v>
      </c>
    </row>
    <row r="35" spans="1:27" x14ac:dyDescent="0.25">
      <c r="A35" s="2">
        <v>33013018700000</v>
      </c>
      <c r="B35">
        <v>34955</v>
      </c>
      <c r="C35" t="s">
        <v>26</v>
      </c>
      <c r="D35" s="1">
        <v>113979</v>
      </c>
      <c r="E35" s="1">
        <v>1036304</v>
      </c>
      <c r="F35" s="1">
        <v>560245</v>
      </c>
      <c r="G35" s="1">
        <v>179.87777777777777</v>
      </c>
      <c r="H35" s="1">
        <v>1146.6611111111113</v>
      </c>
      <c r="I35" s="1">
        <v>632.99722222222226</v>
      </c>
      <c r="J35" s="14">
        <f t="shared" si="0"/>
        <v>3.5190407066526657</v>
      </c>
      <c r="K35" s="3">
        <v>0.864400675106899</v>
      </c>
      <c r="L35">
        <v>6801</v>
      </c>
      <c r="M35">
        <v>15170</v>
      </c>
      <c r="N35">
        <f t="shared" si="1"/>
        <v>8369</v>
      </c>
      <c r="O35">
        <v>14</v>
      </c>
      <c r="Q35" s="1">
        <v>30706</v>
      </c>
      <c r="R35" s="1">
        <f t="shared" si="4"/>
        <v>2193.2857142857142</v>
      </c>
      <c r="S35" t="s">
        <v>15</v>
      </c>
      <c r="T35" s="1">
        <v>1438503</v>
      </c>
      <c r="U35" s="1">
        <f t="shared" si="5"/>
        <v>102750.21428571429</v>
      </c>
      <c r="V35" s="11">
        <f t="shared" si="2"/>
        <v>171.88469351176963</v>
      </c>
      <c r="W35" s="1">
        <v>7539</v>
      </c>
      <c r="X35">
        <v>41.1</v>
      </c>
      <c r="Y35" t="s">
        <v>17</v>
      </c>
    </row>
    <row r="36" spans="1:27" x14ac:dyDescent="0.25">
      <c r="A36" s="2">
        <v>33013018530000</v>
      </c>
      <c r="B36">
        <v>34171</v>
      </c>
      <c r="C36" t="s">
        <v>35</v>
      </c>
      <c r="D36" s="1">
        <v>68414</v>
      </c>
      <c r="E36" s="1">
        <v>101935</v>
      </c>
      <c r="F36" s="1">
        <v>233297</v>
      </c>
      <c r="G36" s="1">
        <v>92.638888888888886</v>
      </c>
      <c r="H36" s="1">
        <v>149.67222222222225</v>
      </c>
      <c r="I36" s="1">
        <v>262.46111111111111</v>
      </c>
      <c r="J36" s="14">
        <f t="shared" si="0"/>
        <v>2.8331634182908547</v>
      </c>
      <c r="K36" s="3">
        <v>0.61768617021276595</v>
      </c>
      <c r="L36">
        <v>6269</v>
      </c>
      <c r="M36">
        <v>12134</v>
      </c>
      <c r="N36">
        <f t="shared" si="1"/>
        <v>5865</v>
      </c>
      <c r="O36">
        <v>19</v>
      </c>
      <c r="Q36" s="1">
        <v>15364</v>
      </c>
      <c r="R36" s="1">
        <f t="shared" si="4"/>
        <v>808.63157894736844</v>
      </c>
      <c r="S36" s="1" t="s">
        <v>36</v>
      </c>
      <c r="T36" s="1">
        <v>0</v>
      </c>
      <c r="U36" s="1">
        <f t="shared" si="5"/>
        <v>0</v>
      </c>
      <c r="V36" s="11">
        <f t="shared" si="2"/>
        <v>0</v>
      </c>
      <c r="W36" s="1">
        <v>6381</v>
      </c>
      <c r="X36">
        <v>25.7</v>
      </c>
      <c r="Y36" s="3">
        <v>0.2</v>
      </c>
    </row>
    <row r="37" spans="1:27" x14ac:dyDescent="0.25">
      <c r="A37" s="2">
        <v>33013018570000</v>
      </c>
      <c r="B37">
        <v>34320</v>
      </c>
      <c r="C37" t="s">
        <v>35</v>
      </c>
      <c r="D37" s="1">
        <v>47984</v>
      </c>
      <c r="E37" s="1">
        <v>124901</v>
      </c>
      <c r="F37" s="1">
        <v>152395</v>
      </c>
      <c r="G37" s="1">
        <v>74.180555555555557</v>
      </c>
      <c r="H37" s="1">
        <v>187.93333333333334</v>
      </c>
      <c r="I37" s="1">
        <v>183.90277777777777</v>
      </c>
      <c r="J37" s="14">
        <f t="shared" si="0"/>
        <v>2.4791237595955811</v>
      </c>
      <c r="K37" s="3">
        <v>0.71699112980998514</v>
      </c>
      <c r="L37">
        <v>6445</v>
      </c>
      <c r="M37">
        <v>12407</v>
      </c>
      <c r="N37">
        <f t="shared" si="1"/>
        <v>5962</v>
      </c>
      <c r="O37">
        <v>68</v>
      </c>
      <c r="Q37" s="1">
        <v>24264</v>
      </c>
      <c r="R37" s="1">
        <f t="shared" si="4"/>
        <v>356.8235294117647</v>
      </c>
      <c r="S37" s="1" t="s">
        <v>36</v>
      </c>
      <c r="T37" s="1">
        <v>0</v>
      </c>
      <c r="U37" s="1">
        <f t="shared" si="5"/>
        <v>0</v>
      </c>
      <c r="V37" s="11">
        <f t="shared" si="2"/>
        <v>0</v>
      </c>
      <c r="W37" s="1">
        <v>8544</v>
      </c>
      <c r="X37">
        <v>10.5</v>
      </c>
      <c r="Y37" s="3">
        <v>0.2</v>
      </c>
    </row>
    <row r="38" spans="1:27" x14ac:dyDescent="0.25">
      <c r="A38" s="16">
        <v>33013015070000</v>
      </c>
      <c r="B38" s="18">
        <v>19177</v>
      </c>
      <c r="C38" s="18" t="s">
        <v>33</v>
      </c>
      <c r="D38" s="19">
        <v>5816</v>
      </c>
      <c r="E38" s="19">
        <v>133697</v>
      </c>
      <c r="F38" s="19">
        <v>9233</v>
      </c>
      <c r="G38" s="19">
        <v>4.7694444444444448</v>
      </c>
      <c r="H38" s="19">
        <v>131.04444444444445</v>
      </c>
      <c r="I38" s="19">
        <v>4.5555555555555554</v>
      </c>
      <c r="J38" s="14">
        <f t="shared" si="0"/>
        <v>0.95515433896330793</v>
      </c>
      <c r="K38" s="21">
        <v>0.96488249851717012</v>
      </c>
      <c r="L38" s="18">
        <v>6244</v>
      </c>
      <c r="M38" s="18">
        <v>10473</v>
      </c>
      <c r="N38" s="18">
        <f t="shared" si="1"/>
        <v>4229</v>
      </c>
      <c r="O38" s="18"/>
      <c r="P38" s="18"/>
      <c r="Q38" s="19">
        <v>12000</v>
      </c>
      <c r="R38" s="19"/>
      <c r="S38" s="19" t="s">
        <v>21</v>
      </c>
      <c r="T38" s="19">
        <v>400000</v>
      </c>
      <c r="U38" s="18"/>
      <c r="V38" s="6">
        <f t="shared" si="2"/>
        <v>94.585008276188219</v>
      </c>
      <c r="W38" s="19"/>
      <c r="X38" s="18"/>
      <c r="Y38" s="18" t="s">
        <v>17</v>
      </c>
      <c r="Z38" s="18">
        <v>1</v>
      </c>
      <c r="AA38" s="18"/>
    </row>
    <row r="39" spans="1:27" x14ac:dyDescent="0.25">
      <c r="A39" s="2">
        <v>33013018310000</v>
      </c>
      <c r="B39">
        <v>33148</v>
      </c>
      <c r="C39" t="s">
        <v>33</v>
      </c>
      <c r="D39" s="1">
        <v>66218</v>
      </c>
      <c r="E39" s="1">
        <v>1059596</v>
      </c>
      <c r="F39" s="1">
        <v>172227</v>
      </c>
      <c r="G39" s="1">
        <v>107.95</v>
      </c>
      <c r="H39" s="1">
        <v>1463.7333333333333</v>
      </c>
      <c r="I39" s="1">
        <v>201.53888888888889</v>
      </c>
      <c r="J39" s="14">
        <f t="shared" si="0"/>
        <v>1.8669651587669187</v>
      </c>
      <c r="K39" s="3">
        <v>0.93131568063965386</v>
      </c>
      <c r="L39">
        <v>6007</v>
      </c>
      <c r="M39">
        <v>15837</v>
      </c>
      <c r="N39">
        <f t="shared" si="1"/>
        <v>9830</v>
      </c>
      <c r="O39">
        <v>20</v>
      </c>
      <c r="Q39" s="1">
        <v>52845</v>
      </c>
      <c r="R39" s="1">
        <f>Q39/O39</f>
        <v>2642.25</v>
      </c>
      <c r="S39" s="1" t="s">
        <v>21</v>
      </c>
      <c r="T39" s="1">
        <v>1824470</v>
      </c>
      <c r="U39" s="1">
        <f>T39/O39</f>
        <v>91223.5</v>
      </c>
      <c r="V39" s="11">
        <f t="shared" si="2"/>
        <v>185.60223804679552</v>
      </c>
      <c r="W39" s="1">
        <v>8690</v>
      </c>
      <c r="X39">
        <v>51.5</v>
      </c>
      <c r="Y39" t="s">
        <v>17</v>
      </c>
    </row>
    <row r="40" spans="1:27" x14ac:dyDescent="0.25">
      <c r="A40" s="16">
        <v>33013013570000</v>
      </c>
      <c r="B40" s="18">
        <v>16297</v>
      </c>
      <c r="C40" s="18" t="s">
        <v>29</v>
      </c>
      <c r="D40" s="19">
        <v>45108</v>
      </c>
      <c r="E40" s="19">
        <v>157080</v>
      </c>
      <c r="F40" s="19">
        <v>271416</v>
      </c>
      <c r="G40" s="19">
        <v>61.913888888888891</v>
      </c>
      <c r="H40" s="19">
        <v>196.30277777777778</v>
      </c>
      <c r="I40" s="19">
        <v>352.31666666666666</v>
      </c>
      <c r="J40" s="14">
        <f t="shared" si="0"/>
        <v>5.6904302570774821</v>
      </c>
      <c r="K40" s="21">
        <v>0.76022504787108147</v>
      </c>
      <c r="L40" s="18">
        <v>6312</v>
      </c>
      <c r="M40" s="18">
        <v>10520</v>
      </c>
      <c r="N40" s="18">
        <f t="shared" si="1"/>
        <v>4208</v>
      </c>
      <c r="O40" s="18"/>
      <c r="P40" s="18"/>
      <c r="Q40" s="19">
        <v>12000</v>
      </c>
      <c r="R40" s="18"/>
      <c r="S40" s="18" t="s">
        <v>21</v>
      </c>
      <c r="T40" s="19">
        <v>400000</v>
      </c>
      <c r="U40" s="18"/>
      <c r="V40" s="6">
        <f t="shared" si="2"/>
        <v>95.057034220532316</v>
      </c>
      <c r="W40" s="19"/>
      <c r="X40" s="18"/>
      <c r="Y40" s="18" t="s">
        <v>17</v>
      </c>
      <c r="Z40" s="18">
        <v>1</v>
      </c>
      <c r="AA40" s="18"/>
    </row>
    <row r="41" spans="1:27" x14ac:dyDescent="0.25">
      <c r="A41" s="16">
        <v>33013014360000</v>
      </c>
      <c r="B41" s="18">
        <v>17524</v>
      </c>
      <c r="C41" s="18" t="s">
        <v>29</v>
      </c>
      <c r="D41" s="19">
        <v>54223</v>
      </c>
      <c r="E41" s="19">
        <v>375044</v>
      </c>
      <c r="F41" s="19">
        <v>212391</v>
      </c>
      <c r="G41" s="19">
        <v>69.780555555555551</v>
      </c>
      <c r="H41" s="19">
        <v>386.7</v>
      </c>
      <c r="I41" s="19">
        <v>214.26944444444445</v>
      </c>
      <c r="J41" s="14">
        <f t="shared" si="0"/>
        <v>3.0706182078738906</v>
      </c>
      <c r="K41" s="21">
        <v>0.8471335641654445</v>
      </c>
      <c r="L41" s="18">
        <v>6150</v>
      </c>
      <c r="M41" s="18">
        <v>10767</v>
      </c>
      <c r="N41" s="18">
        <f t="shared" si="1"/>
        <v>4617</v>
      </c>
      <c r="O41" s="18"/>
      <c r="P41" s="18"/>
      <c r="Q41" s="19">
        <v>38250</v>
      </c>
      <c r="R41" s="18"/>
      <c r="S41" s="18" t="s">
        <v>21</v>
      </c>
      <c r="T41" s="19">
        <v>1300000</v>
      </c>
      <c r="U41" s="18"/>
      <c r="V41" s="6">
        <f t="shared" si="2"/>
        <v>281.56811782542775</v>
      </c>
      <c r="W41" s="19"/>
      <c r="X41" s="18"/>
      <c r="Y41" s="18" t="s">
        <v>17</v>
      </c>
      <c r="Z41" s="18">
        <v>1</v>
      </c>
      <c r="AA41" s="18"/>
    </row>
    <row r="42" spans="1:27" x14ac:dyDescent="0.25">
      <c r="A42" s="2">
        <v>33013018020000</v>
      </c>
      <c r="B42">
        <v>29096</v>
      </c>
      <c r="C42" t="s">
        <v>29</v>
      </c>
      <c r="D42" s="1">
        <v>19150</v>
      </c>
      <c r="E42" s="1">
        <v>251348</v>
      </c>
      <c r="F42" s="1">
        <v>73061</v>
      </c>
      <c r="G42" s="1">
        <v>42.93611111111111</v>
      </c>
      <c r="H42" s="1">
        <v>522.65</v>
      </c>
      <c r="I42" s="1">
        <v>148.78055555555557</v>
      </c>
      <c r="J42" s="14">
        <f t="shared" si="0"/>
        <v>3.4651614155398853</v>
      </c>
      <c r="K42" s="3">
        <v>0.9240856338802913</v>
      </c>
      <c r="L42">
        <v>6023</v>
      </c>
      <c r="M42">
        <v>9732</v>
      </c>
      <c r="N42">
        <f t="shared" si="1"/>
        <v>3709</v>
      </c>
      <c r="O42">
        <v>20</v>
      </c>
      <c r="Q42" s="1">
        <v>16902</v>
      </c>
      <c r="R42" s="1">
        <f>Q42/O42</f>
        <v>845.1</v>
      </c>
      <c r="S42" s="1" t="s">
        <v>21</v>
      </c>
      <c r="T42" s="1">
        <v>508277</v>
      </c>
      <c r="U42" s="1">
        <f>T42/O42</f>
        <v>25413.85</v>
      </c>
      <c r="V42" s="11">
        <f t="shared" si="2"/>
        <v>137.03882448099219</v>
      </c>
      <c r="W42" s="1">
        <v>5940</v>
      </c>
      <c r="X42">
        <v>18</v>
      </c>
      <c r="Y42" t="s">
        <v>17</v>
      </c>
    </row>
    <row r="43" spans="1:27" x14ac:dyDescent="0.25">
      <c r="A43" s="2">
        <v>33013018950000</v>
      </c>
      <c r="B43">
        <v>36932</v>
      </c>
      <c r="C43" t="s">
        <v>29</v>
      </c>
      <c r="D43" s="1">
        <v>25318</v>
      </c>
      <c r="E43" s="1">
        <v>1506688</v>
      </c>
      <c r="F43" s="1">
        <v>308781</v>
      </c>
      <c r="G43" s="1">
        <v>33.133333333333333</v>
      </c>
      <c r="H43" s="1">
        <v>2008.997222222222</v>
      </c>
      <c r="I43" s="1">
        <v>187.33611111111111</v>
      </c>
      <c r="J43" s="14">
        <f t="shared" si="0"/>
        <v>5.6540073775989272</v>
      </c>
      <c r="K43" s="3">
        <v>0.98377511504188841</v>
      </c>
      <c r="L43">
        <v>6890</v>
      </c>
      <c r="M43">
        <v>14344</v>
      </c>
      <c r="N43">
        <f t="shared" si="1"/>
        <v>7454</v>
      </c>
      <c r="O43">
        <v>16</v>
      </c>
      <c r="Q43" s="1">
        <v>39162</v>
      </c>
      <c r="R43" s="1">
        <f>Q43/O43</f>
        <v>2447.625</v>
      </c>
      <c r="S43" s="1" t="s">
        <v>21</v>
      </c>
      <c r="T43" s="1">
        <v>2442700</v>
      </c>
      <c r="U43" s="1">
        <f>T43/O43</f>
        <v>152668.75</v>
      </c>
      <c r="V43" s="11">
        <f t="shared" si="2"/>
        <v>327.70324657901796</v>
      </c>
      <c r="W43" s="1">
        <v>7076</v>
      </c>
      <c r="X43">
        <v>43.8</v>
      </c>
      <c r="Y43" t="s">
        <v>17</v>
      </c>
    </row>
    <row r="44" spans="1:27" x14ac:dyDescent="0.25">
      <c r="A44" s="2">
        <v>33013018960000</v>
      </c>
      <c r="B44">
        <v>36933</v>
      </c>
      <c r="C44" t="s">
        <v>29</v>
      </c>
      <c r="D44" s="1">
        <v>112922</v>
      </c>
      <c r="E44" s="1">
        <v>1498699</v>
      </c>
      <c r="F44" s="1">
        <v>514642</v>
      </c>
      <c r="G44" s="1">
        <v>191.15277777777777</v>
      </c>
      <c r="H44" s="1">
        <v>1983.6083333333333</v>
      </c>
      <c r="I44" s="1">
        <v>491.82499999999999</v>
      </c>
      <c r="J44" s="14">
        <f t="shared" si="0"/>
        <v>2.5729419457967015</v>
      </c>
      <c r="K44" s="3">
        <v>0.91210401142398789</v>
      </c>
      <c r="L44">
        <v>7643</v>
      </c>
      <c r="M44">
        <v>17085</v>
      </c>
      <c r="N44">
        <f t="shared" si="1"/>
        <v>9442</v>
      </c>
      <c r="O44">
        <v>16</v>
      </c>
      <c r="Q44" s="1">
        <v>40037</v>
      </c>
      <c r="R44" s="1">
        <f>Q44/O44</f>
        <v>2502.3125</v>
      </c>
      <c r="S44" s="1" t="s">
        <v>21</v>
      </c>
      <c r="T44" s="1">
        <v>2446660</v>
      </c>
      <c r="U44" s="1">
        <f>T44/O44</f>
        <v>152916.25</v>
      </c>
      <c r="V44" s="11">
        <f t="shared" si="2"/>
        <v>259.12518534208851</v>
      </c>
      <c r="W44" s="1">
        <v>8870</v>
      </c>
      <c r="X44">
        <v>44.3</v>
      </c>
      <c r="Y44" t="s">
        <v>17</v>
      </c>
    </row>
  </sheetData>
  <autoFilter ref="A1:AA1" xr:uid="{818899F6-627B-43D9-ACBF-526854F5AB66}">
    <sortState xmlns:xlrd2="http://schemas.microsoft.com/office/spreadsheetml/2017/richdata2" ref="A2:AA44">
      <sortCondition ref="C1"/>
    </sortState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workbookViewId="0">
      <pane ySplit="1" topLeftCell="A2" activePane="bottomLeft" state="frozen"/>
      <selection pane="bottomLeft" activeCell="U12" sqref="U12"/>
    </sheetView>
  </sheetViews>
  <sheetFormatPr defaultRowHeight="15" x14ac:dyDescent="0.25"/>
  <cols>
    <col min="1" max="1" width="15.140625" style="2" bestFit="1" customWidth="1"/>
    <col min="3" max="3" width="11.28515625" bestFit="1" customWidth="1"/>
    <col min="6" max="6" width="7" bestFit="1" customWidth="1"/>
    <col min="7" max="7" width="8.140625" bestFit="1" customWidth="1"/>
    <col min="8" max="8" width="13.42578125" bestFit="1" customWidth="1"/>
    <col min="9" max="9" width="14.140625" style="1" bestFit="1" customWidth="1"/>
    <col min="10" max="10" width="10.5703125" bestFit="1" customWidth="1"/>
    <col min="11" max="11" width="12.5703125" bestFit="1" customWidth="1"/>
    <col min="12" max="12" width="13.28515625" style="1" bestFit="1" customWidth="1"/>
    <col min="13" max="13" width="7.7109375" bestFit="1" customWidth="1"/>
    <col min="14" max="14" width="17.7109375" style="1" bestFit="1" customWidth="1"/>
    <col min="15" max="15" width="25.85546875" bestFit="1" customWidth="1"/>
    <col min="16" max="16" width="6.28515625" bestFit="1" customWidth="1"/>
    <col min="17" max="17" width="14.5703125" bestFit="1" customWidth="1"/>
  </cols>
  <sheetData>
    <row r="1" spans="1:17" x14ac:dyDescent="0.25">
      <c r="A1" s="2" t="s">
        <v>0</v>
      </c>
      <c r="B1" t="s">
        <v>1</v>
      </c>
      <c r="C1" t="s">
        <v>19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20</v>
      </c>
    </row>
    <row r="2" spans="1:17" x14ac:dyDescent="0.25">
      <c r="A2" s="2">
        <v>33013017530000</v>
      </c>
      <c r="B2">
        <v>27104</v>
      </c>
      <c r="C2" t="s">
        <v>26</v>
      </c>
      <c r="D2">
        <v>6471</v>
      </c>
      <c r="E2">
        <v>10037</v>
      </c>
      <c r="F2">
        <f>E2-D2</f>
        <v>3566</v>
      </c>
      <c r="G2">
        <v>8</v>
      </c>
      <c r="H2">
        <v>425418</v>
      </c>
      <c r="I2" s="1">
        <f>H2/42</f>
        <v>10129</v>
      </c>
      <c r="J2" s="1">
        <f>I2/G2</f>
        <v>1266.125</v>
      </c>
      <c r="K2" t="s">
        <v>15</v>
      </c>
      <c r="L2" s="1">
        <v>426200</v>
      </c>
      <c r="M2" s="1">
        <f>L2/G2</f>
        <v>53275</v>
      </c>
      <c r="N2" s="1">
        <v>3999</v>
      </c>
      <c r="O2" t="s">
        <v>16</v>
      </c>
      <c r="P2" t="s">
        <v>17</v>
      </c>
    </row>
    <row r="3" spans="1:17" x14ac:dyDescent="0.25">
      <c r="A3" s="2">
        <v>33013017910000</v>
      </c>
      <c r="B3">
        <v>28199</v>
      </c>
      <c r="C3" t="s">
        <v>26</v>
      </c>
      <c r="D3">
        <v>6505</v>
      </c>
      <c r="E3">
        <v>9806</v>
      </c>
      <c r="F3">
        <f t="shared" ref="F3:F44" si="0">E3-D3</f>
        <v>3301</v>
      </c>
      <c r="G3">
        <v>8</v>
      </c>
      <c r="H3">
        <v>446400</v>
      </c>
      <c r="I3" s="1">
        <f t="shared" ref="I3:I7" si="1">H3/42</f>
        <v>10628.571428571429</v>
      </c>
      <c r="J3" s="1">
        <f t="shared" ref="J3:J17" si="2">I3/G3</f>
        <v>1328.5714285714287</v>
      </c>
      <c r="K3" t="s">
        <v>15</v>
      </c>
      <c r="L3" s="1">
        <v>426100</v>
      </c>
      <c r="M3" s="1">
        <f t="shared" ref="M3:M18" si="3">L3/G3</f>
        <v>53262.5</v>
      </c>
      <c r="N3" s="1">
        <v>4683</v>
      </c>
      <c r="O3">
        <v>35.799999999999997</v>
      </c>
      <c r="P3" t="s">
        <v>17</v>
      </c>
    </row>
    <row r="4" spans="1:17" x14ac:dyDescent="0.25">
      <c r="A4" s="2">
        <v>33013017920000</v>
      </c>
      <c r="B4">
        <v>28214</v>
      </c>
      <c r="C4" t="s">
        <v>26</v>
      </c>
      <c r="D4">
        <v>6935</v>
      </c>
      <c r="E4">
        <v>11882</v>
      </c>
      <c r="F4">
        <f t="shared" si="0"/>
        <v>4947</v>
      </c>
      <c r="G4">
        <v>11</v>
      </c>
      <c r="H4">
        <v>940000</v>
      </c>
      <c r="I4" s="1">
        <f t="shared" si="1"/>
        <v>22380.952380952382</v>
      </c>
      <c r="J4" s="1">
        <f t="shared" si="2"/>
        <v>2034.6320346320347</v>
      </c>
      <c r="K4" t="s">
        <v>15</v>
      </c>
      <c r="L4" s="1">
        <v>1181000</v>
      </c>
      <c r="M4" s="1">
        <f t="shared" si="3"/>
        <v>107363.63636363637</v>
      </c>
      <c r="N4" s="1">
        <v>7486</v>
      </c>
      <c r="O4">
        <v>39.6</v>
      </c>
      <c r="P4" t="s">
        <v>17</v>
      </c>
    </row>
    <row r="5" spans="1:17" x14ac:dyDescent="0.25">
      <c r="A5" s="2">
        <v>33013018180000</v>
      </c>
      <c r="B5">
        <v>31719</v>
      </c>
      <c r="C5" t="s">
        <v>26</v>
      </c>
      <c r="D5">
        <v>6659</v>
      </c>
      <c r="E5">
        <v>12252</v>
      </c>
      <c r="F5">
        <f t="shared" si="0"/>
        <v>5593</v>
      </c>
      <c r="G5">
        <v>12</v>
      </c>
      <c r="H5">
        <v>1117563</v>
      </c>
      <c r="I5" s="1">
        <f t="shared" si="1"/>
        <v>26608.642857142859</v>
      </c>
      <c r="J5" s="1">
        <f t="shared" si="2"/>
        <v>2217.386904761905</v>
      </c>
      <c r="K5" t="s">
        <v>15</v>
      </c>
      <c r="L5" s="1">
        <v>1294142</v>
      </c>
      <c r="M5" s="1">
        <f t="shared" si="3"/>
        <v>107845.16666666667</v>
      </c>
      <c r="N5" s="1">
        <v>7634</v>
      </c>
      <c r="O5">
        <v>40.700000000000003</v>
      </c>
      <c r="P5" t="s">
        <v>17</v>
      </c>
    </row>
    <row r="6" spans="1:17" x14ac:dyDescent="0.25">
      <c r="A6" s="2">
        <v>33013018190000</v>
      </c>
      <c r="B6">
        <v>31720</v>
      </c>
      <c r="C6" t="s">
        <v>26</v>
      </c>
      <c r="D6">
        <v>6615</v>
      </c>
      <c r="E6">
        <v>12265</v>
      </c>
      <c r="F6">
        <f t="shared" si="0"/>
        <v>5650</v>
      </c>
      <c r="G6">
        <v>13</v>
      </c>
      <c r="H6">
        <v>1213769</v>
      </c>
      <c r="I6" s="1">
        <f t="shared" si="1"/>
        <v>28899.261904761905</v>
      </c>
      <c r="J6" s="1">
        <f t="shared" si="2"/>
        <v>2223.0201465201467</v>
      </c>
      <c r="K6" t="s">
        <v>15</v>
      </c>
      <c r="L6" s="1">
        <v>1357110</v>
      </c>
      <c r="M6" s="1">
        <f t="shared" si="3"/>
        <v>104393.07692307692</v>
      </c>
      <c r="N6" s="1">
        <v>7346</v>
      </c>
      <c r="O6">
        <v>42.1</v>
      </c>
      <c r="P6" t="s">
        <v>17</v>
      </c>
    </row>
    <row r="7" spans="1:17" x14ac:dyDescent="0.25">
      <c r="A7" s="2">
        <v>33013018200000</v>
      </c>
      <c r="B7">
        <v>31721</v>
      </c>
      <c r="C7" t="s">
        <v>26</v>
      </c>
      <c r="D7">
        <v>6570</v>
      </c>
      <c r="E7">
        <v>15611</v>
      </c>
      <c r="F7">
        <f t="shared" si="0"/>
        <v>9041</v>
      </c>
      <c r="G7">
        <v>20</v>
      </c>
      <c r="H7">
        <v>2183422</v>
      </c>
      <c r="I7" s="1">
        <f t="shared" si="1"/>
        <v>51986.238095238092</v>
      </c>
      <c r="J7" s="1">
        <f t="shared" si="2"/>
        <v>2599.3119047619048</v>
      </c>
      <c r="K7" t="s">
        <v>15</v>
      </c>
      <c r="L7" s="1">
        <v>2020160</v>
      </c>
      <c r="M7" s="1">
        <f t="shared" si="3"/>
        <v>101008</v>
      </c>
      <c r="N7" s="1">
        <v>8791</v>
      </c>
      <c r="O7">
        <v>46.7</v>
      </c>
      <c r="P7" t="s">
        <v>18</v>
      </c>
    </row>
    <row r="8" spans="1:17" x14ac:dyDescent="0.25">
      <c r="A8" s="2">
        <v>33013018290000</v>
      </c>
      <c r="B8">
        <v>32992</v>
      </c>
      <c r="C8" t="s">
        <v>26</v>
      </c>
      <c r="D8">
        <v>6189</v>
      </c>
      <c r="E8">
        <v>11797</v>
      </c>
      <c r="F8">
        <f t="shared" si="0"/>
        <v>5608</v>
      </c>
      <c r="G8">
        <v>12</v>
      </c>
      <c r="I8" s="1">
        <v>25349</v>
      </c>
      <c r="J8" s="1">
        <f t="shared" si="2"/>
        <v>2112.4166666666665</v>
      </c>
      <c r="K8" t="s">
        <v>15</v>
      </c>
      <c r="L8" s="1">
        <v>1158905</v>
      </c>
      <c r="M8" s="1">
        <f t="shared" si="3"/>
        <v>96575.416666666672</v>
      </c>
      <c r="N8" s="1">
        <v>7802</v>
      </c>
      <c r="O8">
        <v>45.3</v>
      </c>
      <c r="P8" t="s">
        <v>17</v>
      </c>
    </row>
    <row r="9" spans="1:17" x14ac:dyDescent="0.25">
      <c r="A9" s="2">
        <v>33013018300000</v>
      </c>
      <c r="B9">
        <v>32993</v>
      </c>
      <c r="C9" t="s">
        <v>26</v>
      </c>
      <c r="D9">
        <v>6190</v>
      </c>
      <c r="E9">
        <v>15209</v>
      </c>
      <c r="F9">
        <f t="shared" si="0"/>
        <v>9019</v>
      </c>
      <c r="G9">
        <v>19</v>
      </c>
      <c r="I9" s="1">
        <v>39946</v>
      </c>
      <c r="J9" s="1">
        <f t="shared" si="2"/>
        <v>2102.4210526315787</v>
      </c>
      <c r="K9" t="s">
        <v>15</v>
      </c>
      <c r="L9" s="1">
        <v>1862726</v>
      </c>
      <c r="M9" s="1">
        <f t="shared" si="3"/>
        <v>98038.210526315786</v>
      </c>
      <c r="N9" s="1">
        <v>8104</v>
      </c>
      <c r="O9">
        <v>21</v>
      </c>
      <c r="P9" t="s">
        <v>17</v>
      </c>
    </row>
    <row r="10" spans="1:17" x14ac:dyDescent="0.25">
      <c r="A10" s="2">
        <v>33013018400000</v>
      </c>
      <c r="B10">
        <v>33937</v>
      </c>
      <c r="C10" t="s">
        <v>26</v>
      </c>
      <c r="D10">
        <v>7184</v>
      </c>
      <c r="E10">
        <v>15098</v>
      </c>
      <c r="F10">
        <f t="shared" si="0"/>
        <v>7914</v>
      </c>
      <c r="G10">
        <v>14</v>
      </c>
      <c r="I10" s="1">
        <v>30102</v>
      </c>
      <c r="J10" s="1">
        <f t="shared" si="2"/>
        <v>2150.1428571428573</v>
      </c>
      <c r="K10" t="s">
        <v>15</v>
      </c>
      <c r="L10" s="1">
        <v>1424811</v>
      </c>
      <c r="M10" s="1">
        <f t="shared" si="3"/>
        <v>101772.21428571429</v>
      </c>
      <c r="N10" s="1">
        <v>7738</v>
      </c>
      <c r="O10">
        <v>41</v>
      </c>
      <c r="P10" t="s">
        <v>17</v>
      </c>
    </row>
    <row r="11" spans="1:17" x14ac:dyDescent="0.25">
      <c r="A11" s="2">
        <v>33013018410000</v>
      </c>
      <c r="B11">
        <v>33938</v>
      </c>
      <c r="C11" t="s">
        <v>26</v>
      </c>
      <c r="D11">
        <v>6711</v>
      </c>
      <c r="E11">
        <v>15014</v>
      </c>
      <c r="F11">
        <f t="shared" si="0"/>
        <v>8303</v>
      </c>
      <c r="G11">
        <v>11</v>
      </c>
      <c r="I11" s="1">
        <v>30464</v>
      </c>
      <c r="J11" s="1">
        <f t="shared" si="2"/>
        <v>2769.4545454545455</v>
      </c>
      <c r="K11" t="s">
        <v>15</v>
      </c>
      <c r="L11" s="1">
        <v>1429201</v>
      </c>
      <c r="M11" s="1">
        <f t="shared" si="3"/>
        <v>129927.36363636363</v>
      </c>
      <c r="N11" s="1">
        <v>8409</v>
      </c>
      <c r="O11">
        <v>42.4</v>
      </c>
      <c r="P11" t="s">
        <v>17</v>
      </c>
    </row>
    <row r="12" spans="1:17" x14ac:dyDescent="0.25">
      <c r="A12" s="2">
        <v>33013018420000</v>
      </c>
      <c r="B12">
        <v>33939</v>
      </c>
      <c r="C12" t="s">
        <v>26</v>
      </c>
      <c r="D12">
        <v>6592</v>
      </c>
      <c r="E12">
        <v>14695</v>
      </c>
      <c r="F12">
        <f t="shared" si="0"/>
        <v>8103</v>
      </c>
      <c r="G12">
        <v>14</v>
      </c>
      <c r="I12" s="1">
        <v>30489</v>
      </c>
      <c r="J12" s="1">
        <f t="shared" si="2"/>
        <v>2177.7857142857142</v>
      </c>
      <c r="K12" t="s">
        <v>15</v>
      </c>
      <c r="L12" s="1">
        <v>1440128</v>
      </c>
      <c r="M12" s="1">
        <f t="shared" si="3"/>
        <v>102866.28571428571</v>
      </c>
      <c r="N12" s="1">
        <v>7966</v>
      </c>
      <c r="O12">
        <v>41.4</v>
      </c>
      <c r="P12" t="s">
        <v>17</v>
      </c>
    </row>
    <row r="13" spans="1:17" x14ac:dyDescent="0.25">
      <c r="A13" s="2">
        <v>33013018470000</v>
      </c>
      <c r="B13">
        <v>34034</v>
      </c>
      <c r="C13" t="s">
        <v>26</v>
      </c>
      <c r="D13">
        <v>7145</v>
      </c>
      <c r="E13">
        <v>16252</v>
      </c>
      <c r="F13">
        <f t="shared" si="0"/>
        <v>9107</v>
      </c>
      <c r="G13">
        <v>16</v>
      </c>
      <c r="I13" s="1">
        <v>34243</v>
      </c>
      <c r="J13" s="1">
        <f t="shared" si="2"/>
        <v>2140.1875</v>
      </c>
      <c r="K13" t="s">
        <v>15</v>
      </c>
      <c r="L13" s="1">
        <v>1502060</v>
      </c>
      <c r="M13" s="1">
        <f t="shared" si="3"/>
        <v>93878.75</v>
      </c>
      <c r="N13" s="1">
        <v>7645</v>
      </c>
      <c r="O13">
        <v>43</v>
      </c>
      <c r="P13" t="s">
        <v>17</v>
      </c>
    </row>
    <row r="14" spans="1:17" x14ac:dyDescent="0.25">
      <c r="A14" s="2">
        <v>33013018480000</v>
      </c>
      <c r="B14">
        <v>34035</v>
      </c>
      <c r="C14" t="s">
        <v>26</v>
      </c>
      <c r="D14">
        <v>5912</v>
      </c>
      <c r="E14">
        <v>15384</v>
      </c>
      <c r="F14">
        <f t="shared" si="0"/>
        <v>9472</v>
      </c>
      <c r="G14">
        <v>16</v>
      </c>
      <c r="I14" s="1">
        <v>33892</v>
      </c>
      <c r="J14" s="1">
        <f t="shared" si="2"/>
        <v>2118.25</v>
      </c>
      <c r="K14" t="s">
        <v>15</v>
      </c>
      <c r="L14" s="1">
        <v>1557440</v>
      </c>
      <c r="M14" s="1">
        <f t="shared" si="3"/>
        <v>97340</v>
      </c>
      <c r="N14" s="1">
        <v>7457</v>
      </c>
      <c r="O14">
        <v>42</v>
      </c>
      <c r="P14" t="s">
        <v>17</v>
      </c>
    </row>
    <row r="15" spans="1:17" x14ac:dyDescent="0.25">
      <c r="A15" s="2">
        <v>33013018660000</v>
      </c>
      <c r="B15">
        <v>34951</v>
      </c>
      <c r="C15" t="s">
        <v>26</v>
      </c>
      <c r="D15">
        <v>6980</v>
      </c>
      <c r="E15">
        <v>16866</v>
      </c>
      <c r="F15">
        <f t="shared" si="0"/>
        <v>9886</v>
      </c>
      <c r="G15">
        <v>16</v>
      </c>
      <c r="I15" s="1">
        <v>26730</v>
      </c>
      <c r="J15" s="1">
        <f t="shared" si="2"/>
        <v>1670.625</v>
      </c>
      <c r="K15" t="s">
        <v>15</v>
      </c>
      <c r="L15" s="1">
        <v>1651030</v>
      </c>
      <c r="M15" s="1">
        <f t="shared" si="3"/>
        <v>103189.375</v>
      </c>
      <c r="N15" s="1">
        <v>7576</v>
      </c>
      <c r="O15">
        <v>42.8</v>
      </c>
      <c r="P15" t="s">
        <v>17</v>
      </c>
    </row>
    <row r="16" spans="1:17" x14ac:dyDescent="0.25">
      <c r="A16" s="2">
        <v>33013018680000</v>
      </c>
      <c r="B16">
        <v>34953</v>
      </c>
      <c r="C16" t="s">
        <v>26</v>
      </c>
      <c r="D16">
        <v>6550</v>
      </c>
      <c r="E16">
        <v>16142</v>
      </c>
      <c r="F16">
        <f t="shared" si="0"/>
        <v>9592</v>
      </c>
      <c r="G16">
        <v>16</v>
      </c>
      <c r="I16" s="1">
        <v>26951</v>
      </c>
      <c r="J16" s="1">
        <f t="shared" si="2"/>
        <v>1684.4375</v>
      </c>
      <c r="K16" t="s">
        <v>15</v>
      </c>
      <c r="L16" s="1">
        <v>1641310</v>
      </c>
      <c r="M16" s="1">
        <f t="shared" si="3"/>
        <v>102581.875</v>
      </c>
      <c r="N16" s="1">
        <v>6687</v>
      </c>
      <c r="O16">
        <v>41</v>
      </c>
      <c r="P16">
        <v>0.15</v>
      </c>
    </row>
    <row r="17" spans="1:18" x14ac:dyDescent="0.25">
      <c r="A17" s="2">
        <v>33013018690000</v>
      </c>
      <c r="B17">
        <v>34954</v>
      </c>
      <c r="C17" t="s">
        <v>26</v>
      </c>
      <c r="D17">
        <v>6530</v>
      </c>
      <c r="E17">
        <v>16406</v>
      </c>
      <c r="F17">
        <f t="shared" si="0"/>
        <v>9876</v>
      </c>
      <c r="G17">
        <v>16</v>
      </c>
      <c r="I17" s="1">
        <v>26594</v>
      </c>
      <c r="J17" s="1">
        <f t="shared" si="2"/>
        <v>1662.125</v>
      </c>
      <c r="K17" t="s">
        <v>15</v>
      </c>
      <c r="L17" s="1">
        <v>1637240</v>
      </c>
      <c r="M17" s="1">
        <f t="shared" si="3"/>
        <v>102327.5</v>
      </c>
      <c r="N17" s="1">
        <v>7829</v>
      </c>
      <c r="O17">
        <v>42.5</v>
      </c>
      <c r="P17" t="s">
        <v>17</v>
      </c>
    </row>
    <row r="18" spans="1:18" x14ac:dyDescent="0.25">
      <c r="A18" s="2">
        <v>33013018700000</v>
      </c>
      <c r="B18">
        <v>34955</v>
      </c>
      <c r="C18" t="s">
        <v>26</v>
      </c>
      <c r="D18">
        <v>6801</v>
      </c>
      <c r="E18">
        <v>15170</v>
      </c>
      <c r="F18">
        <f t="shared" si="0"/>
        <v>8369</v>
      </c>
      <c r="G18">
        <v>14</v>
      </c>
      <c r="I18" s="1">
        <v>30706</v>
      </c>
      <c r="J18" s="1">
        <f>I18/G18</f>
        <v>2193.2857142857142</v>
      </c>
      <c r="K18" t="s">
        <v>15</v>
      </c>
      <c r="L18" s="1">
        <v>1438503</v>
      </c>
      <c r="M18" s="1">
        <f t="shared" si="3"/>
        <v>102750.21428571429</v>
      </c>
      <c r="N18" s="1">
        <v>7539</v>
      </c>
      <c r="O18">
        <v>41.1</v>
      </c>
      <c r="P18" t="s">
        <v>17</v>
      </c>
    </row>
    <row r="19" spans="1:18" x14ac:dyDescent="0.25">
      <c r="A19" s="2">
        <v>33013013460000</v>
      </c>
      <c r="B19">
        <v>16049</v>
      </c>
      <c r="C19" t="s">
        <v>23</v>
      </c>
      <c r="F19">
        <f t="shared" si="0"/>
        <v>0</v>
      </c>
      <c r="I19" s="1">
        <v>14000</v>
      </c>
      <c r="K19" t="s">
        <v>22</v>
      </c>
      <c r="L19" s="1">
        <v>400000</v>
      </c>
      <c r="Q19">
        <v>1</v>
      </c>
      <c r="R19" t="s">
        <v>24</v>
      </c>
    </row>
    <row r="20" spans="1:18" x14ac:dyDescent="0.25">
      <c r="A20" s="2">
        <v>33013013470000</v>
      </c>
      <c r="B20">
        <v>16072</v>
      </c>
      <c r="C20" t="s">
        <v>25</v>
      </c>
      <c r="D20">
        <v>6168</v>
      </c>
      <c r="E20">
        <v>10860</v>
      </c>
      <c r="F20">
        <f t="shared" si="0"/>
        <v>4692</v>
      </c>
      <c r="G20">
        <v>13</v>
      </c>
      <c r="I20" s="1">
        <v>4924</v>
      </c>
      <c r="K20" t="s">
        <v>21</v>
      </c>
      <c r="L20" s="1">
        <v>239471</v>
      </c>
      <c r="N20" s="1">
        <v>3977</v>
      </c>
      <c r="O20">
        <v>15</v>
      </c>
      <c r="P20" t="s">
        <v>17</v>
      </c>
      <c r="Q20">
        <v>1</v>
      </c>
    </row>
    <row r="21" spans="1:18" x14ac:dyDescent="0.25">
      <c r="A21" s="2">
        <v>33013013530000</v>
      </c>
      <c r="B21">
        <v>16220</v>
      </c>
      <c r="C21" t="s">
        <v>27</v>
      </c>
      <c r="D21">
        <v>6581</v>
      </c>
      <c r="E21">
        <v>11400</v>
      </c>
      <c r="F21">
        <f t="shared" si="0"/>
        <v>4819</v>
      </c>
      <c r="I21" s="1">
        <v>36550</v>
      </c>
      <c r="K21" t="s">
        <v>21</v>
      </c>
      <c r="L21" s="1">
        <v>1300000</v>
      </c>
      <c r="Q21">
        <v>1</v>
      </c>
    </row>
    <row r="22" spans="1:18" x14ac:dyDescent="0.25">
      <c r="A22" s="2">
        <v>33013013560000</v>
      </c>
      <c r="B22">
        <v>16275</v>
      </c>
      <c r="C22" t="s">
        <v>25</v>
      </c>
      <c r="F22">
        <f t="shared" si="0"/>
        <v>0</v>
      </c>
      <c r="I22" s="1">
        <v>16214</v>
      </c>
      <c r="K22" t="s">
        <v>21</v>
      </c>
      <c r="L22" s="1">
        <v>324420</v>
      </c>
      <c r="O22">
        <v>43.3</v>
      </c>
      <c r="P22" t="s">
        <v>17</v>
      </c>
      <c r="Q22">
        <v>1</v>
      </c>
      <c r="R22" t="s">
        <v>28</v>
      </c>
    </row>
    <row r="23" spans="1:18" x14ac:dyDescent="0.25">
      <c r="A23" s="2">
        <v>33013013570000</v>
      </c>
      <c r="B23">
        <v>16297</v>
      </c>
      <c r="C23" t="s">
        <v>29</v>
      </c>
      <c r="F23">
        <f t="shared" si="0"/>
        <v>0</v>
      </c>
      <c r="I23" s="1">
        <v>12000</v>
      </c>
      <c r="K23" t="s">
        <v>21</v>
      </c>
      <c r="L23" s="1">
        <v>400000</v>
      </c>
      <c r="Q23">
        <v>1</v>
      </c>
    </row>
    <row r="24" spans="1:18" x14ac:dyDescent="0.25">
      <c r="A24" s="2">
        <v>33013013720000</v>
      </c>
      <c r="B24">
        <v>16653</v>
      </c>
      <c r="C24" t="s">
        <v>23</v>
      </c>
      <c r="D24">
        <v>5900</v>
      </c>
      <c r="E24">
        <v>10684</v>
      </c>
      <c r="F24">
        <f t="shared" si="0"/>
        <v>4784</v>
      </c>
      <c r="I24" s="1">
        <v>37325</v>
      </c>
      <c r="K24" t="s">
        <v>21</v>
      </c>
      <c r="L24" s="1">
        <v>1300000</v>
      </c>
      <c r="Q24">
        <v>1</v>
      </c>
    </row>
    <row r="25" spans="1:18" x14ac:dyDescent="0.25">
      <c r="A25" s="2">
        <v>33013013800000</v>
      </c>
      <c r="B25">
        <v>16742</v>
      </c>
      <c r="C25" t="s">
        <v>30</v>
      </c>
      <c r="F25">
        <f t="shared" si="0"/>
        <v>0</v>
      </c>
      <c r="I25" s="1">
        <v>12000</v>
      </c>
      <c r="K25" t="s">
        <v>21</v>
      </c>
      <c r="L25" s="1">
        <v>400000</v>
      </c>
      <c r="Q25">
        <v>1</v>
      </c>
      <c r="R25" t="s">
        <v>32</v>
      </c>
    </row>
    <row r="26" spans="1:18" x14ac:dyDescent="0.25">
      <c r="A26" s="2">
        <v>33013013860000</v>
      </c>
      <c r="B26">
        <v>16867</v>
      </c>
      <c r="C26" t="s">
        <v>31</v>
      </c>
      <c r="F26">
        <f t="shared" si="0"/>
        <v>0</v>
      </c>
      <c r="I26" s="1">
        <v>12000</v>
      </c>
      <c r="K26" t="s">
        <v>21</v>
      </c>
      <c r="L26" s="1">
        <v>400000</v>
      </c>
      <c r="Q26">
        <v>1</v>
      </c>
      <c r="R26" t="s">
        <v>32</v>
      </c>
    </row>
    <row r="27" spans="1:18" x14ac:dyDescent="0.25">
      <c r="A27" s="2">
        <v>33013013870000</v>
      </c>
      <c r="B27">
        <v>16956</v>
      </c>
      <c r="C27" t="s">
        <v>25</v>
      </c>
      <c r="F27">
        <f t="shared" si="0"/>
        <v>0</v>
      </c>
      <c r="I27" s="1">
        <v>12000</v>
      </c>
      <c r="K27" t="s">
        <v>21</v>
      </c>
      <c r="L27" s="1">
        <v>400000</v>
      </c>
      <c r="Q27">
        <v>1</v>
      </c>
      <c r="R27" t="s">
        <v>32</v>
      </c>
    </row>
    <row r="28" spans="1:18" x14ac:dyDescent="0.25">
      <c r="A28" s="2">
        <v>33013014360000</v>
      </c>
      <c r="B28">
        <v>17524</v>
      </c>
      <c r="C28" t="s">
        <v>29</v>
      </c>
      <c r="D28">
        <v>6150</v>
      </c>
      <c r="E28">
        <v>10767</v>
      </c>
      <c r="F28">
        <f t="shared" si="0"/>
        <v>4617</v>
      </c>
      <c r="I28" s="1">
        <v>38250</v>
      </c>
      <c r="K28" t="s">
        <v>21</v>
      </c>
      <c r="L28" s="1">
        <v>1300000</v>
      </c>
      <c r="Q28">
        <v>1</v>
      </c>
    </row>
    <row r="29" spans="1:18" x14ac:dyDescent="0.25">
      <c r="A29" s="2">
        <v>33013014910000</v>
      </c>
      <c r="B29">
        <v>18829</v>
      </c>
      <c r="C29" t="s">
        <v>30</v>
      </c>
      <c r="F29">
        <f t="shared" si="0"/>
        <v>0</v>
      </c>
      <c r="I29" s="1">
        <v>4810</v>
      </c>
      <c r="K29" t="s">
        <v>21</v>
      </c>
      <c r="L29" s="1">
        <v>94500</v>
      </c>
      <c r="Q29">
        <v>1</v>
      </c>
    </row>
    <row r="30" spans="1:18" x14ac:dyDescent="0.25">
      <c r="A30" s="2">
        <v>33013015010000</v>
      </c>
      <c r="B30">
        <v>19042</v>
      </c>
      <c r="C30" t="s">
        <v>30</v>
      </c>
      <c r="F30">
        <f t="shared" si="0"/>
        <v>0</v>
      </c>
      <c r="I30" s="1">
        <v>12000</v>
      </c>
      <c r="J30" s="1"/>
      <c r="K30" s="1" t="s">
        <v>21</v>
      </c>
      <c r="L30" s="1">
        <v>400000</v>
      </c>
      <c r="Q30">
        <v>1</v>
      </c>
    </row>
    <row r="31" spans="1:18" x14ac:dyDescent="0.25">
      <c r="A31" s="2">
        <v>33013015070000</v>
      </c>
      <c r="B31">
        <v>19177</v>
      </c>
      <c r="C31" t="s">
        <v>33</v>
      </c>
      <c r="F31">
        <f t="shared" si="0"/>
        <v>0</v>
      </c>
      <c r="I31" s="1">
        <v>12000</v>
      </c>
      <c r="J31" s="1"/>
      <c r="K31" s="1" t="s">
        <v>21</v>
      </c>
      <c r="L31" s="1">
        <v>400000</v>
      </c>
      <c r="Q31">
        <v>1</v>
      </c>
    </row>
    <row r="32" spans="1:18" x14ac:dyDescent="0.25">
      <c r="A32" s="2">
        <v>33013015230000</v>
      </c>
      <c r="B32">
        <v>19551</v>
      </c>
      <c r="C32" t="s">
        <v>23</v>
      </c>
      <c r="F32">
        <f t="shared" si="0"/>
        <v>0</v>
      </c>
      <c r="I32" s="1">
        <v>14000</v>
      </c>
      <c r="J32" s="1"/>
      <c r="K32" s="1" t="s">
        <v>21</v>
      </c>
      <c r="L32" s="1">
        <v>400000</v>
      </c>
      <c r="Q32">
        <v>1</v>
      </c>
    </row>
    <row r="33" spans="1:17" x14ac:dyDescent="0.25">
      <c r="A33" s="2">
        <v>33013017020000</v>
      </c>
      <c r="B33">
        <v>24958</v>
      </c>
      <c r="C33" t="s">
        <v>34</v>
      </c>
      <c r="D33">
        <v>6864</v>
      </c>
      <c r="E33">
        <v>9154</v>
      </c>
      <c r="F33">
        <f t="shared" si="0"/>
        <v>2290</v>
      </c>
      <c r="G33">
        <v>6</v>
      </c>
      <c r="H33">
        <v>349524</v>
      </c>
      <c r="I33" s="1">
        <f t="shared" ref="I33" si="4">H33/42</f>
        <v>8322</v>
      </c>
      <c r="K33" s="1" t="s">
        <v>21</v>
      </c>
      <c r="L33" s="1">
        <v>321960</v>
      </c>
      <c r="Q33">
        <v>1</v>
      </c>
    </row>
    <row r="34" spans="1:17" x14ac:dyDescent="0.25">
      <c r="A34" s="2">
        <v>33013017800000</v>
      </c>
      <c r="B34">
        <v>27959</v>
      </c>
      <c r="C34" t="s">
        <v>30</v>
      </c>
      <c r="D34">
        <v>5813</v>
      </c>
      <c r="E34">
        <v>10795</v>
      </c>
      <c r="F34">
        <f t="shared" si="0"/>
        <v>4982</v>
      </c>
      <c r="G34">
        <v>20</v>
      </c>
      <c r="I34" s="1">
        <v>19608</v>
      </c>
      <c r="K34" s="1" t="s">
        <v>21</v>
      </c>
      <c r="L34" s="1">
        <v>704431</v>
      </c>
      <c r="N34" s="1">
        <v>4074</v>
      </c>
      <c r="O34">
        <v>18</v>
      </c>
      <c r="P34" t="s">
        <v>17</v>
      </c>
    </row>
    <row r="35" spans="1:17" x14ac:dyDescent="0.25">
      <c r="A35" s="2">
        <v>33013018020000</v>
      </c>
      <c r="B35">
        <v>29096</v>
      </c>
      <c r="C35" t="s">
        <v>29</v>
      </c>
      <c r="D35">
        <v>6023</v>
      </c>
      <c r="E35">
        <v>9732</v>
      </c>
      <c r="F35">
        <f t="shared" si="0"/>
        <v>3709</v>
      </c>
      <c r="G35">
        <v>20</v>
      </c>
      <c r="I35" s="1">
        <v>16902</v>
      </c>
      <c r="K35" s="1" t="s">
        <v>21</v>
      </c>
      <c r="L35" s="1">
        <v>508277</v>
      </c>
      <c r="N35" s="1">
        <v>5940</v>
      </c>
      <c r="O35">
        <v>18</v>
      </c>
      <c r="P35" t="s">
        <v>17</v>
      </c>
    </row>
    <row r="36" spans="1:17" x14ac:dyDescent="0.25">
      <c r="A36" s="2">
        <v>33013018240000</v>
      </c>
      <c r="B36">
        <v>32423</v>
      </c>
      <c r="C36" t="s">
        <v>23</v>
      </c>
      <c r="D36">
        <v>6818</v>
      </c>
      <c r="E36">
        <v>15954</v>
      </c>
      <c r="F36">
        <f t="shared" si="0"/>
        <v>9136</v>
      </c>
      <c r="G36">
        <v>19</v>
      </c>
      <c r="I36" s="1">
        <v>37621</v>
      </c>
      <c r="K36" s="1" t="s">
        <v>21</v>
      </c>
      <c r="L36" s="1">
        <v>1877855</v>
      </c>
      <c r="N36" s="1">
        <v>8352</v>
      </c>
      <c r="O36">
        <v>42.8</v>
      </c>
      <c r="P36" t="s">
        <v>17</v>
      </c>
    </row>
    <row r="37" spans="1:17" x14ac:dyDescent="0.25">
      <c r="A37" s="2">
        <v>33013018250000</v>
      </c>
      <c r="B37">
        <v>32424</v>
      </c>
      <c r="C37" t="s">
        <v>23</v>
      </c>
      <c r="D37">
        <v>6662</v>
      </c>
      <c r="E37">
        <v>15640</v>
      </c>
      <c r="F37">
        <f t="shared" si="0"/>
        <v>8978</v>
      </c>
      <c r="G37">
        <v>19</v>
      </c>
      <c r="I37" s="1">
        <v>37510</v>
      </c>
      <c r="K37" s="1" t="s">
        <v>21</v>
      </c>
      <c r="L37" s="1">
        <v>1982576</v>
      </c>
      <c r="N37" s="1">
        <v>8068</v>
      </c>
      <c r="O37">
        <v>41.9</v>
      </c>
      <c r="P37" t="s">
        <v>17</v>
      </c>
    </row>
    <row r="38" spans="1:17" x14ac:dyDescent="0.25">
      <c r="A38" s="2">
        <v>33013018310000</v>
      </c>
      <c r="B38">
        <v>33148</v>
      </c>
      <c r="C38" t="s">
        <v>33</v>
      </c>
      <c r="D38">
        <v>6007</v>
      </c>
      <c r="E38">
        <v>15837</v>
      </c>
      <c r="F38">
        <f t="shared" si="0"/>
        <v>9830</v>
      </c>
      <c r="G38">
        <v>20</v>
      </c>
      <c r="I38" s="1">
        <v>52845</v>
      </c>
      <c r="K38" s="1" t="s">
        <v>21</v>
      </c>
      <c r="L38" s="1">
        <v>1824470</v>
      </c>
      <c r="N38" s="1">
        <v>8690</v>
      </c>
      <c r="O38">
        <v>51.5</v>
      </c>
      <c r="P38" t="s">
        <v>17</v>
      </c>
    </row>
    <row r="39" spans="1:17" x14ac:dyDescent="0.25">
      <c r="A39" s="2">
        <v>33013018530000</v>
      </c>
      <c r="B39">
        <v>34171</v>
      </c>
      <c r="C39" t="s">
        <v>35</v>
      </c>
      <c r="D39">
        <v>6269</v>
      </c>
      <c r="E39">
        <v>12134</v>
      </c>
      <c r="F39">
        <f t="shared" si="0"/>
        <v>5865</v>
      </c>
      <c r="G39">
        <v>19</v>
      </c>
      <c r="I39" s="1">
        <v>15364</v>
      </c>
      <c r="K39" s="1" t="s">
        <v>36</v>
      </c>
      <c r="L39" s="1">
        <v>0</v>
      </c>
      <c r="N39" s="1">
        <v>6381</v>
      </c>
      <c r="O39">
        <v>25.7</v>
      </c>
      <c r="P39" s="3">
        <v>0.2</v>
      </c>
    </row>
    <row r="40" spans="1:17" x14ac:dyDescent="0.25">
      <c r="A40" s="2">
        <v>33013018570000</v>
      </c>
      <c r="B40">
        <v>34320</v>
      </c>
      <c r="C40" t="s">
        <v>35</v>
      </c>
      <c r="D40">
        <v>6445</v>
      </c>
      <c r="E40">
        <v>12407</v>
      </c>
      <c r="F40">
        <f t="shared" si="0"/>
        <v>5962</v>
      </c>
      <c r="G40">
        <v>68</v>
      </c>
      <c r="I40" s="1">
        <v>24264</v>
      </c>
      <c r="K40" s="1" t="s">
        <v>36</v>
      </c>
      <c r="L40" s="1">
        <v>0</v>
      </c>
      <c r="N40" s="1">
        <v>8544</v>
      </c>
      <c r="O40">
        <v>10.5</v>
      </c>
      <c r="P40" s="3">
        <v>0.2</v>
      </c>
    </row>
    <row r="41" spans="1:17" x14ac:dyDescent="0.25">
      <c r="A41" s="2">
        <v>33013018580000</v>
      </c>
      <c r="B41">
        <v>34362</v>
      </c>
      <c r="C41" t="s">
        <v>23</v>
      </c>
      <c r="D41">
        <v>6252</v>
      </c>
      <c r="E41">
        <v>12081</v>
      </c>
      <c r="F41">
        <f t="shared" si="0"/>
        <v>5829</v>
      </c>
      <c r="G41">
        <v>12</v>
      </c>
      <c r="I41" s="1">
        <v>20717</v>
      </c>
      <c r="K41" s="1" t="s">
        <v>21</v>
      </c>
      <c r="L41" s="1">
        <v>1219924</v>
      </c>
      <c r="N41" s="1">
        <v>6994</v>
      </c>
      <c r="O41">
        <v>44</v>
      </c>
      <c r="P41" t="s">
        <v>17</v>
      </c>
    </row>
    <row r="42" spans="1:17" x14ac:dyDescent="0.25">
      <c r="A42" s="2">
        <v>33013018600000</v>
      </c>
      <c r="B42">
        <v>34364</v>
      </c>
      <c r="C42" t="s">
        <v>23</v>
      </c>
      <c r="D42">
        <v>6870</v>
      </c>
      <c r="E42">
        <v>12718</v>
      </c>
      <c r="F42">
        <f t="shared" si="0"/>
        <v>5848</v>
      </c>
      <c r="G42">
        <v>12</v>
      </c>
      <c r="I42" s="1">
        <v>22371</v>
      </c>
      <c r="K42" s="1" t="s">
        <v>21</v>
      </c>
      <c r="L42" s="1">
        <v>1220875</v>
      </c>
      <c r="N42" s="1">
        <v>7271</v>
      </c>
      <c r="O42">
        <v>51</v>
      </c>
      <c r="P42" t="s">
        <v>17</v>
      </c>
    </row>
    <row r="43" spans="1:17" x14ac:dyDescent="0.25">
      <c r="A43" s="2">
        <v>33013018950000</v>
      </c>
      <c r="B43">
        <v>36932</v>
      </c>
      <c r="C43" t="s">
        <v>29</v>
      </c>
      <c r="D43">
        <v>6890</v>
      </c>
      <c r="E43">
        <v>14344</v>
      </c>
      <c r="F43">
        <f t="shared" si="0"/>
        <v>7454</v>
      </c>
      <c r="G43">
        <v>16</v>
      </c>
      <c r="I43" s="1">
        <v>39162</v>
      </c>
      <c r="K43" s="1" t="s">
        <v>21</v>
      </c>
      <c r="L43" s="1">
        <v>2442700</v>
      </c>
      <c r="N43" s="1">
        <v>7076</v>
      </c>
      <c r="O43">
        <v>43.8</v>
      </c>
      <c r="P43" t="s">
        <v>17</v>
      </c>
    </row>
    <row r="44" spans="1:17" x14ac:dyDescent="0.25">
      <c r="A44" s="2">
        <v>33013018960000</v>
      </c>
      <c r="B44">
        <v>36933</v>
      </c>
      <c r="C44" t="s">
        <v>29</v>
      </c>
      <c r="D44">
        <v>7643</v>
      </c>
      <c r="E44">
        <v>17085</v>
      </c>
      <c r="F44">
        <f t="shared" si="0"/>
        <v>9442</v>
      </c>
      <c r="G44">
        <v>16</v>
      </c>
      <c r="I44" s="1">
        <v>40037</v>
      </c>
      <c r="K44" s="1" t="s">
        <v>21</v>
      </c>
      <c r="L44" s="1">
        <v>2446660</v>
      </c>
      <c r="N44" s="1">
        <v>8870</v>
      </c>
      <c r="O44">
        <v>44.3</v>
      </c>
      <c r="P4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11</vt:i4>
      </vt:variant>
    </vt:vector>
  </HeadingPairs>
  <TitlesOfParts>
    <vt:vector size="14" baseType="lpstr">
      <vt:lpstr>COVER PAGE - CHART SOURCE  </vt:lpstr>
      <vt:lpstr>Source Data for Charts - KEEP</vt:lpstr>
      <vt:lpstr>Data</vt:lpstr>
      <vt:lpstr>Proppant # per foot vs IP BOPD</vt:lpstr>
      <vt:lpstr>Proppant # per foot vs CUM Oil</vt:lpstr>
      <vt:lpstr>CUM Oil vs Frac Volume</vt:lpstr>
      <vt:lpstr>IP BOPD vs Frac Volume</vt:lpstr>
      <vt:lpstr>IP GOR vs Frac Volume</vt:lpstr>
      <vt:lpstr>CUM Oil vs Proppant Weight</vt:lpstr>
      <vt:lpstr>IP BOPD vs Proppant Weight</vt:lpstr>
      <vt:lpstr>GOR vs # per foot</vt:lpstr>
      <vt:lpstr>WC vs # per foot</vt:lpstr>
      <vt:lpstr>Cum oil vs lateral length</vt:lpstr>
      <vt:lpstr>Cum oil vs max trtmnt prssr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Starns, Edward C.</dc:creator>
  <cp:lastModifiedBy>Starns, Edward C.</cp:lastModifiedBy>
  <cp:lastPrinted>2023-09-22T21:18:31Z</cp:lastPrinted>
  <dcterms:created xsi:type="dcterms:W3CDTF">2015-06-05T18:17:20Z</dcterms:created>
  <dcterms:modified xsi:type="dcterms:W3CDTF">2023-12-18T17:21:14Z</dcterms:modified>
</cp:coreProperties>
</file>